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3-16-0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6" i="1"/>
  <c r="I99"/>
  <c r="I86"/>
  <c r="O86" s="1"/>
  <c r="I58"/>
  <c r="O58" s="1"/>
  <c r="I46"/>
  <c r="O46" s="1"/>
  <c r="I38"/>
  <c r="O38" s="1"/>
  <c r="I26"/>
  <c r="O216" l="1"/>
  <c r="R211" s="1"/>
  <c r="Q211"/>
  <c r="Q94"/>
  <c r="O99"/>
  <c r="R94" s="1"/>
  <c r="Q13"/>
  <c r="O26"/>
  <c r="R13" s="1"/>
  <c r="I228"/>
  <c r="O228" s="1"/>
  <c r="I224"/>
  <c r="O224" s="1"/>
  <c r="I220"/>
  <c r="O220" s="1"/>
  <c r="I212"/>
  <c r="I207"/>
  <c r="O207" s="1"/>
  <c r="I203"/>
  <c r="O203" s="1"/>
  <c r="I199"/>
  <c r="O199" s="1"/>
  <c r="I195"/>
  <c r="O195" s="1"/>
  <c r="I191"/>
  <c r="O191" s="1"/>
  <c r="I186"/>
  <c r="O186" s="1"/>
  <c r="I182"/>
  <c r="O182" s="1"/>
  <c r="I178"/>
  <c r="O178" s="1"/>
  <c r="I174"/>
  <c r="O174" s="1"/>
  <c r="I170"/>
  <c r="O170" s="1"/>
  <c r="I166"/>
  <c r="O166" s="1"/>
  <c r="I162"/>
  <c r="O162" s="1"/>
  <c r="I158"/>
  <c r="O158" s="1"/>
  <c r="I154"/>
  <c r="O154" s="1"/>
  <c r="I150"/>
  <c r="O150" s="1"/>
  <c r="I146"/>
  <c r="Q145" s="1"/>
  <c r="I145" s="1"/>
  <c r="I141"/>
  <c r="O141" s="1"/>
  <c r="I137"/>
  <c r="O137" s="1"/>
  <c r="I133"/>
  <c r="O133" s="1"/>
  <c r="I129"/>
  <c r="O129" s="1"/>
  <c r="R128" s="1"/>
  <c r="O128" s="1"/>
  <c r="I124"/>
  <c r="O124" s="1"/>
  <c r="I120"/>
  <c r="O120" s="1"/>
  <c r="I116"/>
  <c r="O116" s="1"/>
  <c r="R115" s="1"/>
  <c r="O115" s="1"/>
  <c r="Q115"/>
  <c r="I115" s="1"/>
  <c r="I111"/>
  <c r="O111" s="1"/>
  <c r="I107"/>
  <c r="O107" s="1"/>
  <c r="I103"/>
  <c r="I95"/>
  <c r="O95" s="1"/>
  <c r="I90"/>
  <c r="O90" s="1"/>
  <c r="I82"/>
  <c r="O82" s="1"/>
  <c r="I78"/>
  <c r="O78" s="1"/>
  <c r="I74"/>
  <c r="O74" s="1"/>
  <c r="I70"/>
  <c r="O70" s="1"/>
  <c r="I66"/>
  <c r="O66" s="1"/>
  <c r="I62"/>
  <c r="O62" s="1"/>
  <c r="I54"/>
  <c r="O54" s="1"/>
  <c r="I50"/>
  <c r="O50" s="1"/>
  <c r="I42"/>
  <c r="O42" s="1"/>
  <c r="I34"/>
  <c r="O34" s="1"/>
  <c r="I30"/>
  <c r="O30" s="1"/>
  <c r="I22"/>
  <c r="O22" s="1"/>
  <c r="I18"/>
  <c r="O18" s="1"/>
  <c r="I14"/>
  <c r="O14" s="1"/>
  <c r="I9"/>
  <c r="O9" s="1"/>
  <c r="R8" s="1"/>
  <c r="O8" s="1"/>
  <c r="Q8"/>
  <c r="I8"/>
  <c r="I211" l="1"/>
  <c r="I94"/>
  <c r="O13"/>
  <c r="R190"/>
  <c r="O190" s="1"/>
  <c r="I13"/>
  <c r="Q128"/>
  <c r="I128" s="1"/>
  <c r="Q190"/>
  <c r="I190" s="1"/>
  <c r="O103"/>
  <c r="O94" s="1"/>
  <c r="O146"/>
  <c r="R145" s="1"/>
  <c r="O145" s="1"/>
  <c r="O212"/>
  <c r="O211" s="1"/>
  <c r="O2" l="1"/>
  <c r="I3"/>
</calcChain>
</file>

<file path=xl/sharedStrings.xml><?xml version="1.0" encoding="utf-8"?>
<sst xmlns="http://schemas.openxmlformats.org/spreadsheetml/2006/main" count="723" uniqueCount="248">
  <si>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</si>
  <si>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</si>
  <si>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</si>
  <si>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</si>
  <si>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</si>
  <si>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</si>
  <si>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</si>
  <si>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</si>
  <si>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03-16-01</t>
  </si>
  <si>
    <t>0,00</t>
  </si>
  <si>
    <t>2</t>
  </si>
  <si>
    <t>O</t>
  </si>
  <si>
    <t>Rozpočet:</t>
  </si>
  <si>
    <t>Žst. Hustopeče u Brna,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</si>
  <si>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</si>
  <si>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</si>
  <si>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</si>
  <si>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</si>
  <si>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</si>
  <si>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</si>
  <si>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</si>
  <si>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</si>
  <si>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</si>
  <si>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</si>
  <si>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</si>
  <si>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</si>
  <si>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</si>
  <si>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</si>
  <si>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</si>
  <si>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</si>
  <si>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</si>
  <si>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</si>
  <si>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</si>
  <si>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</si>
  <si>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Ostatní</t>
  </si>
  <si>
    <t>P</t>
  </si>
  <si>
    <t>29611</t>
  </si>
  <si>
    <t/>
  </si>
  <si>
    <t>OSTATNÍ POŽADAVKY - ODBORNÝ DOZOR</t>
  </si>
  <si>
    <t>HOD</t>
  </si>
  <si>
    <t>PP</t>
  </si>
  <si>
    <t>VV</t>
  </si>
  <si>
    <t>odhad</t>
  </si>
  <si>
    <t>TS</t>
  </si>
  <si>
    <t>zahrnuje veškeré náklady spojené s objednatelem požadovaným dozorem</t>
  </si>
  <si>
    <t>Zemní práce</t>
  </si>
  <si>
    <t>11130</t>
  </si>
  <si>
    <t>SEJMUTÍ DRNU</t>
  </si>
  <si>
    <t>M2</t>
  </si>
  <si>
    <t>viz E.1.1.5+6.1, Příloha 1. Výměrnice</t>
  </si>
  <si>
    <t>včetně vodorovné dopravy  a uložení na skládku</t>
  </si>
  <si>
    <t>113174</t>
  </si>
  <si>
    <t>ODSTRAN KRYTU ZPEVNĚNÝCH PLOCH Z DLAŽEB KOSTEK, ODVOZ DO 5KM</t>
  </si>
  <si>
    <t>M3</t>
  </si>
  <si>
    <t>plocha 88 m2 x 0,5 m, ODVOZ 5 KM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</si>
  <si>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</si>
  <si>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123938</t>
  </si>
  <si>
    <t>ODKOP PRO SPOD STAVBU SILNIC A ŽELEZNIC TŘ. III, ODVOZ DO 20KM</t>
  </si>
  <si>
    <t>viz E.1.1.5+6.1, Příloha 1. Výměrnice, ODVOZ 20 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</si>
  <si>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</si>
  <si>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123939</t>
  </si>
  <si>
    <t>PŘÍPLATEK ZA DALŠÍ 1KM DOPRAVY ZEMINY</t>
  </si>
  <si>
    <t>1998 m3 x 10 km (ODVOZ CELKEM 30 KM)</t>
  </si>
  <si>
    <t>položka zahrnuje příplatek k vodorovnému přemístění zeminy za každý další 1km nad 20km</t>
  </si>
  <si>
    <t>13293</t>
  </si>
  <si>
    <t>HLOUBENÍ RÝH ŠÍŘ DO 2M PAŽ I NEPAŽ TŘ. III</t>
  </si>
  <si>
    <t>viz E.1.1.5+6.1, Příloha 5.Výpočty výměr železničního spodku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</si>
  <si>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</si>
  <si>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</si>
  <si>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132938</t>
  </si>
  <si>
    <t>HLOUBENÍ RÝH ŠÍŘ DO 2M PAŽ I NEPAŽ TŘ. III, ODVOZ DO 20KM</t>
  </si>
  <si>
    <t>8</t>
  </si>
  <si>
    <t>132939</t>
  </si>
  <si>
    <t>241 m3 x 10 km (ODVOZ CELKEM 30 KM)</t>
  </si>
  <si>
    <t>133938</t>
  </si>
  <si>
    <t>HLOUBENÍ ŠACHET ZAPAŽ I NEPAŽ TŘ. III, ODVOZ DO 20KM</t>
  </si>
  <si>
    <t>viz E.1.1.5+6.1, Příloha 2. Šachty</t>
  </si>
  <si>
    <t>133939</t>
  </si>
  <si>
    <t>86 m3 x 10 km (ODVOZ CELKEM 30 KM)</t>
  </si>
  <si>
    <t>11</t>
  </si>
  <si>
    <t>171111R</t>
  </si>
  <si>
    <t>ULOŽENÍ SYP DO NÁSYPŮ SE ZLEPŠENÍM ZEMINY SE ZHUT DO 100% PS</t>
  </si>
  <si>
    <t>položka zahrnuje: 
- kompletní provedení zemní konstrukce vč. výběru vhodného materiálu                         - nutné přemístění zeminy z dočasných skládek 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pod.)Vzhledem k předpokladu maximálního využití zemin těžených v prostoru stavby je navrženo budování náspů ze zlepšených zemin (včetně ochranné hráze), zlepšené zeminy budou hutněny na hodnotu min 100% PS. V případě vyšších náspů budou do aktivní zóny budou použity hrubozrnné zeminy charakteru štěrků hlinitých hutněných na hodnotu ID min 1.00</t>
  </si>
  <si>
    <t>12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</si>
  <si>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</si>
  <si>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</si>
  <si>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</si>
  <si>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</t>
  </si>
  <si>
    <t>17451</t>
  </si>
  <si>
    <t>ZÁSYP JAM A RÝH ZE ZEMIN NEPROPUSTNÝCH</t>
  </si>
  <si>
    <t>viz E.1.1.5+6.1, Příloha 3. Podpovrchové odvodnění, trativod nad kanalizací, 12m2 + žlab UCB 0, 0,138 m2 x 2 x 35m</t>
  </si>
  <si>
    <t>14</t>
  </si>
  <si>
    <t>17581</t>
  </si>
  <si>
    <t>OBSYP POTRUBÍ A OBJEKTŮ Z NAKUPOVANÝCH MATERIÁLŮ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</si>
  <si>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</si>
  <si>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15</t>
  </si>
  <si>
    <t>18120</t>
  </si>
  <si>
    <t>ÚPRAVA PLÁNĚ SE ZHUTNĚNÍM V HORNINĚ TŘ. II</t>
  </si>
  <si>
    <t>položka zahrnuje úpravu pláně včetně vyrovnání výškových rozdílů. Míru zhutnění určuje projekt.</t>
  </si>
  <si>
    <t>16</t>
  </si>
  <si>
    <t>18245</t>
  </si>
  <si>
    <t>ZALOŽENÍ TRÁVNÍKU ZATRAVŇOVACÍ TEXTILIÍ (ROHOŽÍ)</t>
  </si>
  <si>
    <t>Zahrnuje dodání a položení předepsané zatravňovací textilie bez ohledu na sklon terénu, zalévání, první pokosení</t>
  </si>
  <si>
    <t>Zakládání</t>
  </si>
  <si>
    <t>17</t>
  </si>
  <si>
    <t>212637</t>
  </si>
  <si>
    <t>TRATIVODY KOMPL Z TRUB Z PLAST HM DN DO 150MM, RÝHA TŘ III</t>
  </si>
  <si>
    <t>M</t>
  </si>
  <si>
    <t>viz E.1.1.5+6.1, Příloha 5. Výpočty výměr železničního spodku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</si>
  <si>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</si>
  <si>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18</t>
  </si>
  <si>
    <t>21361</t>
  </si>
  <si>
    <t>DRENÁŽNÍ VRSTVY Z GEOTEXTILIE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</si>
  <si>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</si>
  <si>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19</t>
  </si>
  <si>
    <t>21566</t>
  </si>
  <si>
    <t>ÚPRAVA PODLOŽÍ HYDRAULICKÝMI POJIVY HL DO 0,5M</t>
  </si>
  <si>
    <t>položka zahrnuje zafrézování předepsaného množství hydraulického pojiva do podloží do hloubky do 0,5m, zhutnění 
druh hydraulického pojiva stanoví zadávací dokumentace</t>
  </si>
  <si>
    <t>20</t>
  </si>
  <si>
    <t>27157</t>
  </si>
  <si>
    <t>POLŠTÁŘE POD ZÁKLADY Z KAMENIVA TĚŽENÉHO</t>
  </si>
  <si>
    <t>položka zahrnuje dodávku předepsaného kameniva, mimostaveništní a vnitrostaveništní dopravu a jeho uložení 
není-li v zadávací dokumentaci uvedeno jinak, jedná se o nakupovaný materiál</t>
  </si>
  <si>
    <t>Vodorovné konstrukce</t>
  </si>
  <si>
    <t>21</t>
  </si>
  <si>
    <t>451314</t>
  </si>
  <si>
    <t>PODKLADNÍ A VÝPLŇOVÉ VRSTVY Z PROSTÉHO BETONU C25/30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</si>
  <si>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</si>
  <si>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</si>
  <si>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451315</t>
  </si>
  <si>
    <t>PODKLADNÍ A VÝPLŇOVÉ VRSTVY Z PROSTÉHO BETONU C30/37</t>
  </si>
  <si>
    <t>23</t>
  </si>
  <si>
    <t>465511</t>
  </si>
  <si>
    <t>DLAŽBY Z LOMOVÉHO KAMENE NA SUCHO</t>
  </si>
  <si>
    <t>(0,8 m x 0,8 m x 2 + 2 m x 2 m) x 0,3</t>
  </si>
  <si>
    <t>položka zahrnuje: 
- nutné zemní práce (svahování, úpravu pláně a pod.) 
- dodávku a položení dlažby z lomového kamene do předepsaného tvaru 
- spárování, těsnění, tmelení a vyplnění spar případně s vyklínováním  
- úprava povrchu pro odvedení srážkové vody 
- nezahrnuje podklad pod dlažbu, vykazuje se samostatně položkami SD 45</t>
  </si>
  <si>
    <t>Komunikace</t>
  </si>
  <si>
    <t>24</t>
  </si>
  <si>
    <t>501101</t>
  </si>
  <si>
    <t>ZŘÍZENÍ KONSTRUKČNÍ VRSTVY TĚLESA ŽELEZNIČNÍHO SPODKU ZE ŠTĚRKODRTI NOVÉ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</si>
  <si>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</si>
  <si>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25</t>
  </si>
  <si>
    <t>501102</t>
  </si>
  <si>
    <t>ZŘÍZENÍ KONSTRUKČNÍ VRSTVY TĚLESA ŽELEZNIČNÍHO SPODKU ZE ŠTĚRKODRTI RECYKLOVANÉ</t>
  </si>
  <si>
    <t>1. Položka obsahuje: 
 – recyklaci kameniva, popř. nákup a dodání recyklované štěrkodrtě v požadované kvalitě podle zadávací dokumentace 
 – přezkoušení kvality recyklovaného materiálu 
 – zřízení, provoz a demontáž recyklačního zařízení včetně dopravy 
 – dopravu recyklovaného kameniva z recyklační základny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</si>
  <si>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26</t>
  </si>
  <si>
    <t>501410</t>
  </si>
  <si>
    <t>ZŘÍZENÍ KONSTRUKČNÍ VRSTVY TĚLESA ŽELEZNIČNÍHO SPODKU ZE ZEMINY ZLEPŠENÉ (STABILIZOVANÉ) CEMENTEM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</si>
  <si>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</si>
  <si>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27</t>
  </si>
  <si>
    <t>501420</t>
  </si>
  <si>
    <t>ZŘÍZENÍ KONSTRUKČNÍ VRSTVY TĚLESA ŽELEZNIČNÍHO SPODKU ZE ZEMINY ZLEPŠENÉ (STABILIZOVANÉ) VÁPNEM</t>
  </si>
  <si>
    <t>Trubní vedení</t>
  </si>
  <si>
    <t>28</t>
  </si>
  <si>
    <t>87434</t>
  </si>
  <si>
    <t>POTRUBÍ Z TRUB PLASTOVÝCH ODPADNÍCH DN DO 200MM</t>
  </si>
  <si>
    <t>viz E.1.1.5+6.1, Příloha 3. Podpovrchové odvodnění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</si>
  <si>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</si>
  <si>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</si>
  <si>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87445</t>
  </si>
  <si>
    <t>POTRUBÍ Z TRUB PLASTOVÝCH ODPADNÍCH DN DO 300MM</t>
  </si>
  <si>
    <t>30</t>
  </si>
  <si>
    <t>87634</t>
  </si>
  <si>
    <t>CHRÁNIČKY Z TRUB PLASTOVÝCH DN DO 200MM</t>
  </si>
  <si>
    <t>viz E.1.1.5+6.1, Příloha 4. Chráničky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</si>
  <si>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</si>
  <si>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31</t>
  </si>
  <si>
    <t>891645</t>
  </si>
  <si>
    <t>KLAPKY DN DO 300MM</t>
  </si>
  <si>
    <t>KUS</t>
  </si>
  <si>
    <t>počet vuśtí kanalizace do vodoteče</t>
  </si>
  <si>
    <t>- Položka zahrnuje kompletní montáž dle technologického předpisu, dodávku armatury, veškerou mimostaveništní a vnitrostaveništní dopravu.</t>
  </si>
  <si>
    <t>32</t>
  </si>
  <si>
    <t>894145</t>
  </si>
  <si>
    <t>ŠACHTY KANALIZAČNÍ Z BETON DÍLCŮ NA POTRUBÍ DN DO 300MM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</si>
  <si>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
- předepsané podkladní konstrukce</t>
  </si>
  <si>
    <t>33</t>
  </si>
  <si>
    <t>89536</t>
  </si>
  <si>
    <t>DRENÁŽNÍ VÝUSŤ Z PROST BETONU</t>
  </si>
  <si>
    <t>položka zahrnuje: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</si>
  <si>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34</t>
  </si>
  <si>
    <t>895811</t>
  </si>
  <si>
    <t>DRENÁŽNÍ ŠACHTICE NORMÁLNÍ Z PLAST DÍLCŮ ŠN 60</t>
  </si>
  <si>
    <t>položka zahrnuje: 
- poklopy s rámem z předepsaného materiálu a tvaru 
- předepsané plastové skruže, dno a není-li uvedeno jinak i podkladní vrstvu (z kameniva nebo betonu).  
- výplň, těsnění a tmelení spár a spojů,  
- očištění a ošetření úložných ploch,  
- předepsané podkladní konstrukce</t>
  </si>
  <si>
    <t>35</t>
  </si>
  <si>
    <t>89721</t>
  </si>
  <si>
    <t>VPUSŤ KANALIZAČNÍ HORSKÁ KOMPLETNÍ MONOLITICKÁ BETONOVÁ</t>
  </si>
  <si>
    <t>položka zahrnuje: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</si>
  <si>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36</t>
  </si>
  <si>
    <t>89944</t>
  </si>
  <si>
    <t>VÝŘEZ, VÝSEK, ÚTES NA POTRUBÍ DN DO 200MM</t>
  </si>
  <si>
    <t>viz E.1.1.5+6.6.2 Vytyčovací výkres železničního spodku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</si>
  <si>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</si>
  <si>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37</t>
  </si>
  <si>
    <t>89945</t>
  </si>
  <si>
    <t>VÝŘEZ, VÝSEK, ÚTES NA POTRUBÍ DN DO 300MM</t>
  </si>
  <si>
    <t>38</t>
  </si>
  <si>
    <t>899524</t>
  </si>
  <si>
    <t>OBETONOVÁNÍ POTRUBÍ Z PROSTÉHO BETONU DO C25/30 (B30)</t>
  </si>
  <si>
    <t>Ostatní práce</t>
  </si>
  <si>
    <t>39</t>
  </si>
  <si>
    <t>935222</t>
  </si>
  <si>
    <t>PŘÍKOPOVÉ ŽLABY Z BETON TVÁRNIC ŠÍŘ DO 900MM DO BETONU TL 100MM</t>
  </si>
  <si>
    <t>viz E.1.1.5+6.6.2 Vytyčovací výkres železničního spodku, 60,3 m + 33,5 m + 22,2 m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</si>
  <si>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</si>
  <si>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40</t>
  </si>
  <si>
    <t>935232</t>
  </si>
  <si>
    <t>PŘÍKOPOVÉ ŽLABY Z BETON TVÁRNIC ŠÍŘ DO 1200MM DO BETONU TL 100MM</t>
  </si>
  <si>
    <t>41</t>
  </si>
  <si>
    <t>93556</t>
  </si>
  <si>
    <t>ŽLABY Z DÍLCŮ Z BETONU SVĚTLÉ ŠÍŘKY DO 400MM VČET MŘÍŽÍ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</si>
  <si>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</si>
  <si>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42</t>
  </si>
  <si>
    <t>966168</t>
  </si>
  <si>
    <t>BOURÁNÍ KONSTRUKCÍ ZE ŽELEZOBETONU S ODVOZEM DO 20KM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</si>
  <si>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</si>
  <si>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43</t>
  </si>
  <si>
    <t>96616B</t>
  </si>
  <si>
    <t>BOURÁNÍ KONSTRUKCÍ ZE ŽELEZOBETONU - DOPRAVA</t>
  </si>
  <si>
    <t>tkm</t>
  </si>
  <si>
    <t>148 t x 20 km (ODVOZ CELKEM 40 KM)</t>
  </si>
  <si>
    <t>Položka zahrnuje samostatnou dopravu suti a vybouraných hmot. Množství se určí jako součin hmotnosti [t] a požadované vzdálenosti [km].</t>
  </si>
  <si>
    <t>990</t>
  </si>
  <si>
    <t>Popladky za skládky</t>
  </si>
  <si>
    <t>44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</si>
  <si>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</si>
  <si>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</si>
  <si>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</si>
  <si>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</si>
  <si>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45</t>
  </si>
  <si>
    <t>15140</t>
  </si>
  <si>
    <t>POPLATKY ZA LIKVIDACŮ ODPADŮ NEKONTAMINOVANÝCH - 17 01 01  BETON Z DEMOLIC OBJEKTŮ, ZÁKLADŮ TV</t>
  </si>
  <si>
    <t>46</t>
  </si>
  <si>
    <t>15510R1</t>
  </si>
  <si>
    <t>POPLATKY ZA LIKVIDACI ODPADŮ NEBEZPEČNÝCH - 17 05 03* - zemina kontaminovaná nebezpečnými látkami (překračující limitní hodnoty pro uložení na skládku S-O)</t>
  </si>
  <si>
    <t>47</t>
  </si>
  <si>
    <t>15510R2</t>
  </si>
  <si>
    <t>POPLATKY ZA LIKVIDACI ODPADŮ NEBEZPEČNÝCH - 17 05 03* - zemina kontaminovaná ropnými látkami (odvoz na biodegradaci)</t>
  </si>
  <si>
    <t xml:space="preserve">ODKOP PRO SPOD STAVBU SILNIC A ŽELEZNIC TŘ. I, ODVOZ DO 20KM 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</si>
  <si>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</si>
  <si>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</si>
  <si>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</si>
  <si>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I, ODVOZ DO 20KM      </t>
  </si>
  <si>
    <t xml:space="preserve">HLOUBENÍ ŠACHET ZAPAŽ I NEPAŽ TŘ. I, ODVOZ DO 20KM          </t>
  </si>
  <si>
    <t xml:space="preserve">ÚPRAVA PLÁNĚ SE ZHUTNĚNÍM V HORNINĚ TŘ. I     </t>
  </si>
  <si>
    <t xml:space="preserve">TRATIVODY KOMPL Z TRUB Z PLAST HM DN DO 150MM, RÝHA TŘ I       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</si>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</sst>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1"/>
  <sheetViews>
    <sheetView tabSelected="1" topLeftCell="B1" zoomScale="90" zoomScaleNormal="90" workbookViewId="0">
      <pane ySplit="7" topLeftCell="A8" activePane="bottomLeft" state="frozen"/>
      <selection pane="bottomLeft" activeCell="B11" sqref="B11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0+O8+O13+O94+O115+O128+O145+O190+O211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0+I8+I13+I94+I115+I128+I145+I190+I211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300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E10" s="23" t="s">
        <v>37</v>
      </c>
    </row>
    <row r="11" spans="1:18">
      <c r="A11" s="24" t="s">
        <v>41</v>
      </c>
      <c r="E11" s="25" t="s">
        <v>42</v>
      </c>
    </row>
    <row r="12" spans="1:18">
      <c r="A12" t="s">
        <v>43</v>
      </c>
      <c r="E12" s="23" t="s">
        <v>44</v>
      </c>
    </row>
    <row r="13" spans="1:18" ht="12.75" customHeight="1">
      <c r="A13" s="3" t="s">
        <v>33</v>
      </c>
      <c r="B13" s="3"/>
      <c r="C13" s="26" t="s">
        <v>27</v>
      </c>
      <c r="D13" s="3"/>
      <c r="E13" s="14" t="s">
        <v>45</v>
      </c>
      <c r="F13" s="3"/>
      <c r="G13" s="3"/>
      <c r="H13" s="3"/>
      <c r="I13" s="27">
        <f>0+Q13</f>
        <v>0</v>
      </c>
      <c r="O13">
        <f>0+R13</f>
        <v>0</v>
      </c>
      <c r="Q13" s="51">
        <f>0+I14+I18+I22+I30+I34+I42+I50+I54+I62+I66+I70+I74+I78+I82+I90+I26+I38+I46+I58+I86</f>
        <v>0</v>
      </c>
      <c r="R13">
        <f>0+O14+O18+O22+O30+O34+O42+O50+O54+O62+O66+O70+O74+O78+O82+O90+O26+O38+O46+O58+O86</f>
        <v>0</v>
      </c>
    </row>
    <row r="14" spans="1:18">
      <c r="A14" s="16" t="s">
        <v>35</v>
      </c>
      <c r="B14" s="17" t="s">
        <v>10</v>
      </c>
      <c r="C14" s="17" t="s">
        <v>46</v>
      </c>
      <c r="D14" s="16" t="s">
        <v>37</v>
      </c>
      <c r="E14" s="18" t="s">
        <v>47</v>
      </c>
      <c r="F14" s="19" t="s">
        <v>48</v>
      </c>
      <c r="G14" s="20">
        <v>4142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>
      <c r="A15" s="22" t="s">
        <v>40</v>
      </c>
      <c r="E15" s="23" t="s">
        <v>37</v>
      </c>
    </row>
    <row r="16" spans="1:18">
      <c r="A16" s="24" t="s">
        <v>41</v>
      </c>
      <c r="E16" s="25" t="s">
        <v>49</v>
      </c>
    </row>
    <row r="17" spans="1:16">
      <c r="A17" t="s">
        <v>43</v>
      </c>
      <c r="E17" s="23" t="s">
        <v>50</v>
      </c>
    </row>
    <row r="18" spans="1:16" ht="25.5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53</v>
      </c>
      <c r="G18" s="20">
        <v>44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>
      <c r="A19" s="22" t="s">
        <v>40</v>
      </c>
      <c r="E19" s="23" t="s">
        <v>37</v>
      </c>
    </row>
    <row r="20" spans="1:16">
      <c r="A20" s="24" t="s">
        <v>41</v>
      </c>
      <c r="E20" s="25" t="s">
        <v>54</v>
      </c>
    </row>
    <row r="21" spans="1:16" ht="63.75">
      <c r="A21" t="s">
        <v>43</v>
      </c>
      <c r="E21" s="23" t="s">
        <v>55</v>
      </c>
    </row>
    <row r="22" spans="1:16">
      <c r="A22" s="16" t="s">
        <v>35</v>
      </c>
      <c r="B22" s="37" t="s">
        <v>28</v>
      </c>
      <c r="C22" s="37" t="s">
        <v>56</v>
      </c>
      <c r="D22" s="38" t="s">
        <v>37</v>
      </c>
      <c r="E22" s="39" t="s">
        <v>57</v>
      </c>
      <c r="F22" s="40" t="s">
        <v>53</v>
      </c>
      <c r="G22" s="41">
        <v>0</v>
      </c>
      <c r="H22" s="42">
        <v>0</v>
      </c>
      <c r="I22" s="42">
        <f>ROUND(ROUND(H22,2)*ROUND(G22,3),2)</f>
        <v>0</v>
      </c>
      <c r="O22">
        <f>(I22*21)/100</f>
        <v>0</v>
      </c>
      <c r="P22" t="s">
        <v>10</v>
      </c>
    </row>
    <row r="23" spans="1:16">
      <c r="A23" s="22" t="s">
        <v>40</v>
      </c>
      <c r="B23" s="43"/>
      <c r="C23" s="43"/>
      <c r="D23" s="43"/>
      <c r="E23" s="44" t="s">
        <v>37</v>
      </c>
      <c r="F23" s="43"/>
      <c r="G23" s="43"/>
      <c r="H23" s="43"/>
      <c r="I23" s="43"/>
    </row>
    <row r="24" spans="1:16">
      <c r="A24" s="24" t="s">
        <v>41</v>
      </c>
      <c r="B24" s="43"/>
      <c r="C24" s="43"/>
      <c r="D24" s="43"/>
      <c r="E24" s="45" t="s">
        <v>58</v>
      </c>
      <c r="F24" s="43"/>
      <c r="G24" s="43"/>
      <c r="H24" s="43"/>
      <c r="I24" s="43"/>
    </row>
    <row r="25" spans="1:16" ht="331.5">
      <c r="A25" t="s">
        <v>43</v>
      </c>
      <c r="B25" s="43"/>
      <c r="C25" s="43"/>
      <c r="D25" s="43"/>
      <c r="E25" s="44" t="s">
        <v>59</v>
      </c>
      <c r="F25" s="43"/>
      <c r="G25" s="43"/>
      <c r="H25" s="43"/>
      <c r="I25" s="43"/>
    </row>
    <row r="26" spans="1:16">
      <c r="B26" s="28">
        <v>48</v>
      </c>
      <c r="C26" s="28">
        <v>123738</v>
      </c>
      <c r="D26" s="29" t="s">
        <v>37</v>
      </c>
      <c r="E26" s="30" t="s">
        <v>237</v>
      </c>
      <c r="F26" s="31" t="s">
        <v>53</v>
      </c>
      <c r="G26" s="32">
        <v>1998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10</v>
      </c>
    </row>
    <row r="27" spans="1:16">
      <c r="B27" s="34"/>
      <c r="C27" s="34"/>
      <c r="D27" s="34"/>
      <c r="E27" s="35" t="s">
        <v>37</v>
      </c>
      <c r="F27" s="34"/>
      <c r="G27" s="34"/>
      <c r="H27" s="34"/>
      <c r="I27" s="34"/>
    </row>
    <row r="28" spans="1:16">
      <c r="B28" s="34"/>
      <c r="C28" s="34"/>
      <c r="D28" s="34"/>
      <c r="E28" s="36" t="s">
        <v>58</v>
      </c>
      <c r="F28" s="34"/>
      <c r="G28" s="34"/>
      <c r="H28" s="34"/>
      <c r="I28" s="34"/>
    </row>
    <row r="29" spans="1:16" ht="331.5">
      <c r="B29" s="34"/>
      <c r="C29" s="34"/>
      <c r="D29" s="34"/>
      <c r="E29" s="35" t="s">
        <v>238</v>
      </c>
      <c r="F29" s="34"/>
      <c r="G29" s="34"/>
      <c r="H29" s="34"/>
      <c r="I29" s="34"/>
    </row>
    <row r="30" spans="1:16">
      <c r="A30" s="16" t="s">
        <v>35</v>
      </c>
      <c r="B30" s="17" t="s">
        <v>29</v>
      </c>
      <c r="C30" s="17" t="s">
        <v>60</v>
      </c>
      <c r="D30" s="16" t="s">
        <v>37</v>
      </c>
      <c r="E30" s="18" t="s">
        <v>61</v>
      </c>
      <c r="F30" s="19" t="s">
        <v>53</v>
      </c>
      <c r="G30" s="20">
        <v>19980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6">
      <c r="A31" s="22" t="s">
        <v>40</v>
      </c>
      <c r="E31" s="23" t="s">
        <v>37</v>
      </c>
    </row>
    <row r="32" spans="1:16">
      <c r="A32" s="24" t="s">
        <v>41</v>
      </c>
      <c r="E32" s="25" t="s">
        <v>62</v>
      </c>
    </row>
    <row r="33" spans="1:16" ht="25.5">
      <c r="A33" t="s">
        <v>43</v>
      </c>
      <c r="E33" s="23" t="s">
        <v>63</v>
      </c>
    </row>
    <row r="34" spans="1:16">
      <c r="A34" s="16" t="s">
        <v>35</v>
      </c>
      <c r="B34" s="37" t="s">
        <v>30</v>
      </c>
      <c r="C34" s="37" t="s">
        <v>64</v>
      </c>
      <c r="D34" s="38" t="s">
        <v>37</v>
      </c>
      <c r="E34" s="39" t="s">
        <v>65</v>
      </c>
      <c r="F34" s="40" t="s">
        <v>53</v>
      </c>
      <c r="G34" s="41">
        <v>0</v>
      </c>
      <c r="H34" s="42">
        <v>0</v>
      </c>
      <c r="I34" s="42">
        <f>ROUND(ROUND(H34,2)*ROUND(G34,3),2)</f>
        <v>0</v>
      </c>
      <c r="O34">
        <f>(I34*21)/100</f>
        <v>0</v>
      </c>
      <c r="P34" t="s">
        <v>10</v>
      </c>
    </row>
    <row r="35" spans="1:16">
      <c r="A35" s="22" t="s">
        <v>40</v>
      </c>
      <c r="B35" s="43"/>
      <c r="C35" s="43"/>
      <c r="D35" s="43"/>
      <c r="E35" s="44" t="s">
        <v>37</v>
      </c>
      <c r="F35" s="43"/>
      <c r="G35" s="43"/>
      <c r="H35" s="43"/>
      <c r="I35" s="43"/>
    </row>
    <row r="36" spans="1:16">
      <c r="A36" s="24" t="s">
        <v>41</v>
      </c>
      <c r="B36" s="43"/>
      <c r="C36" s="43"/>
      <c r="D36" s="43"/>
      <c r="E36" s="45" t="s">
        <v>66</v>
      </c>
      <c r="F36" s="43"/>
      <c r="G36" s="43"/>
      <c r="H36" s="43"/>
      <c r="I36" s="43"/>
    </row>
    <row r="37" spans="1:16" ht="293.25">
      <c r="A37" t="s">
        <v>43</v>
      </c>
      <c r="B37" s="43"/>
      <c r="C37" s="43"/>
      <c r="D37" s="43"/>
      <c r="E37" s="44" t="s">
        <v>67</v>
      </c>
      <c r="F37" s="43"/>
      <c r="G37" s="43"/>
      <c r="H37" s="43"/>
      <c r="I37" s="43"/>
    </row>
    <row r="38" spans="1:16">
      <c r="B38" s="28">
        <v>49</v>
      </c>
      <c r="C38" s="28">
        <v>13273</v>
      </c>
      <c r="D38" s="29" t="s">
        <v>37</v>
      </c>
      <c r="E38" s="30" t="s">
        <v>239</v>
      </c>
      <c r="F38" s="31" t="s">
        <v>53</v>
      </c>
      <c r="G38" s="32">
        <v>243</v>
      </c>
      <c r="H38" s="33">
        <v>0</v>
      </c>
      <c r="I38" s="33">
        <f>ROUND(ROUND(H38,2)*ROUND(G38,3),2)</f>
        <v>0</v>
      </c>
      <c r="O38">
        <f>(I38*21)/100</f>
        <v>0</v>
      </c>
      <c r="P38" t="s">
        <v>10</v>
      </c>
    </row>
    <row r="39" spans="1:16">
      <c r="B39" s="34"/>
      <c r="C39" s="34"/>
      <c r="D39" s="34"/>
      <c r="E39" s="35" t="s">
        <v>37</v>
      </c>
      <c r="F39" s="34"/>
      <c r="G39" s="34"/>
      <c r="H39" s="34"/>
      <c r="I39" s="34"/>
    </row>
    <row r="40" spans="1:16">
      <c r="B40" s="34"/>
      <c r="C40" s="34"/>
      <c r="D40" s="34"/>
      <c r="E40" s="36" t="s">
        <v>66</v>
      </c>
      <c r="F40" s="34"/>
      <c r="G40" s="34"/>
      <c r="H40" s="34"/>
      <c r="I40" s="34"/>
    </row>
    <row r="41" spans="1:16" ht="293.25">
      <c r="B41" s="34"/>
      <c r="C41" s="34"/>
      <c r="D41" s="34"/>
      <c r="E41" s="35" t="s">
        <v>240</v>
      </c>
      <c r="F41" s="34"/>
      <c r="G41" s="34"/>
      <c r="H41" s="34"/>
      <c r="I41" s="34"/>
    </row>
    <row r="42" spans="1:16">
      <c r="A42" s="16" t="s">
        <v>35</v>
      </c>
      <c r="B42" s="37" t="s">
        <v>68</v>
      </c>
      <c r="C42" s="37" t="s">
        <v>69</v>
      </c>
      <c r="D42" s="38" t="s">
        <v>37</v>
      </c>
      <c r="E42" s="39" t="s">
        <v>70</v>
      </c>
      <c r="F42" s="40" t="s">
        <v>53</v>
      </c>
      <c r="G42" s="41">
        <v>0</v>
      </c>
      <c r="H42" s="42">
        <v>0</v>
      </c>
      <c r="I42" s="42">
        <f>ROUND(ROUND(H42,2)*ROUND(G42,3),2)</f>
        <v>0</v>
      </c>
      <c r="O42">
        <f>(I42*21)/100</f>
        <v>0</v>
      </c>
      <c r="P42" t="s">
        <v>10</v>
      </c>
    </row>
    <row r="43" spans="1:16">
      <c r="A43" s="22" t="s">
        <v>40</v>
      </c>
      <c r="B43" s="43"/>
      <c r="C43" s="43"/>
      <c r="D43" s="43"/>
      <c r="E43" s="44" t="s">
        <v>37</v>
      </c>
      <c r="F43" s="43"/>
      <c r="G43" s="43"/>
      <c r="H43" s="43"/>
      <c r="I43" s="43"/>
    </row>
    <row r="44" spans="1:16">
      <c r="A44" s="24" t="s">
        <v>41</v>
      </c>
      <c r="B44" s="43"/>
      <c r="C44" s="43"/>
      <c r="D44" s="43"/>
      <c r="E44" s="45" t="s">
        <v>66</v>
      </c>
      <c r="F44" s="43"/>
      <c r="G44" s="43"/>
      <c r="H44" s="43"/>
      <c r="I44" s="43"/>
    </row>
    <row r="45" spans="1:16" ht="293.25">
      <c r="A45" t="s">
        <v>43</v>
      </c>
      <c r="B45" s="43"/>
      <c r="C45" s="43"/>
      <c r="D45" s="43"/>
      <c r="E45" s="44" t="s">
        <v>67</v>
      </c>
      <c r="F45" s="43"/>
      <c r="G45" s="43"/>
      <c r="H45" s="43"/>
      <c r="I45" s="43"/>
    </row>
    <row r="46" spans="1:16">
      <c r="B46" s="28">
        <v>50</v>
      </c>
      <c r="C46" s="28">
        <v>132738</v>
      </c>
      <c r="D46" s="29" t="s">
        <v>37</v>
      </c>
      <c r="E46" s="30" t="s">
        <v>241</v>
      </c>
      <c r="F46" s="31" t="s">
        <v>53</v>
      </c>
      <c r="G46" s="32">
        <v>241</v>
      </c>
      <c r="H46" s="33">
        <v>0</v>
      </c>
      <c r="I46" s="33">
        <f>ROUND(ROUND(H46,2)*ROUND(G46,3),2)</f>
        <v>0</v>
      </c>
      <c r="O46">
        <f>(I46*21)/100</f>
        <v>0</v>
      </c>
      <c r="P46" t="s">
        <v>10</v>
      </c>
    </row>
    <row r="47" spans="1:16">
      <c r="B47" s="34"/>
      <c r="C47" s="34"/>
      <c r="D47" s="34"/>
      <c r="E47" s="35" t="s">
        <v>37</v>
      </c>
      <c r="F47" s="34"/>
      <c r="G47" s="34"/>
      <c r="H47" s="34"/>
      <c r="I47" s="34"/>
    </row>
    <row r="48" spans="1:16">
      <c r="B48" s="34"/>
      <c r="C48" s="34"/>
      <c r="D48" s="34"/>
      <c r="E48" s="36" t="s">
        <v>66</v>
      </c>
      <c r="F48" s="34"/>
      <c r="G48" s="34"/>
      <c r="H48" s="34"/>
      <c r="I48" s="34"/>
    </row>
    <row r="49" spans="1:16" ht="293.25">
      <c r="B49" s="34"/>
      <c r="C49" s="34"/>
      <c r="D49" s="34"/>
      <c r="E49" s="35" t="s">
        <v>240</v>
      </c>
      <c r="F49" s="34"/>
      <c r="G49" s="34"/>
      <c r="H49" s="34"/>
      <c r="I49" s="34"/>
    </row>
    <row r="50" spans="1:16">
      <c r="A50" s="16" t="s">
        <v>35</v>
      </c>
      <c r="B50" s="17" t="s">
        <v>71</v>
      </c>
      <c r="C50" s="17" t="s">
        <v>72</v>
      </c>
      <c r="D50" s="16" t="s">
        <v>37</v>
      </c>
      <c r="E50" s="18" t="s">
        <v>61</v>
      </c>
      <c r="F50" s="19" t="s">
        <v>53</v>
      </c>
      <c r="G50" s="20">
        <v>2410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>
      <c r="A51" s="22" t="s">
        <v>40</v>
      </c>
      <c r="E51" s="23" t="s">
        <v>37</v>
      </c>
    </row>
    <row r="52" spans="1:16">
      <c r="A52" s="24" t="s">
        <v>41</v>
      </c>
      <c r="E52" s="25" t="s">
        <v>73</v>
      </c>
    </row>
    <row r="53" spans="1:16" ht="25.5">
      <c r="A53" t="s">
        <v>43</v>
      </c>
      <c r="E53" s="23" t="s">
        <v>63</v>
      </c>
    </row>
    <row r="54" spans="1:16">
      <c r="A54" s="16" t="s">
        <v>35</v>
      </c>
      <c r="B54" s="37" t="s">
        <v>31</v>
      </c>
      <c r="C54" s="37" t="s">
        <v>74</v>
      </c>
      <c r="D54" s="38" t="s">
        <v>37</v>
      </c>
      <c r="E54" s="39" t="s">
        <v>75</v>
      </c>
      <c r="F54" s="40" t="s">
        <v>53</v>
      </c>
      <c r="G54" s="41">
        <v>0</v>
      </c>
      <c r="H54" s="42">
        <v>0</v>
      </c>
      <c r="I54" s="42">
        <f>ROUND(ROUND(H54,2)*ROUND(G54,3),2)</f>
        <v>0</v>
      </c>
      <c r="O54">
        <f>(I54*21)/100</f>
        <v>0</v>
      </c>
      <c r="P54" t="s">
        <v>10</v>
      </c>
    </row>
    <row r="55" spans="1:16">
      <c r="A55" s="22" t="s">
        <v>40</v>
      </c>
      <c r="B55" s="43"/>
      <c r="C55" s="43"/>
      <c r="D55" s="43"/>
      <c r="E55" s="44" t="s">
        <v>37</v>
      </c>
      <c r="F55" s="43"/>
      <c r="G55" s="43"/>
      <c r="H55" s="43"/>
      <c r="I55" s="43"/>
    </row>
    <row r="56" spans="1:16">
      <c r="A56" s="24" t="s">
        <v>41</v>
      </c>
      <c r="B56" s="43"/>
      <c r="C56" s="43"/>
      <c r="D56" s="43"/>
      <c r="E56" s="45" t="s">
        <v>76</v>
      </c>
      <c r="F56" s="43"/>
      <c r="G56" s="43"/>
      <c r="H56" s="43"/>
      <c r="I56" s="43"/>
    </row>
    <row r="57" spans="1:16" ht="293.25">
      <c r="A57" t="s">
        <v>43</v>
      </c>
      <c r="B57" s="43"/>
      <c r="C57" s="43"/>
      <c r="D57" s="43"/>
      <c r="E57" s="44" t="s">
        <v>67</v>
      </c>
      <c r="F57" s="43"/>
      <c r="G57" s="43"/>
      <c r="H57" s="43"/>
      <c r="I57" s="43"/>
    </row>
    <row r="58" spans="1:16">
      <c r="B58" s="28">
        <v>51</v>
      </c>
      <c r="C58" s="28">
        <v>133738</v>
      </c>
      <c r="D58" s="29" t="s">
        <v>37</v>
      </c>
      <c r="E58" s="30" t="s">
        <v>242</v>
      </c>
      <c r="F58" s="31" t="s">
        <v>53</v>
      </c>
      <c r="G58" s="32">
        <v>86</v>
      </c>
      <c r="H58" s="33">
        <v>0</v>
      </c>
      <c r="I58" s="33">
        <f>ROUND(ROUND(H58,2)*ROUND(G58,3),2)</f>
        <v>0</v>
      </c>
      <c r="O58">
        <f>(I58*21)/100</f>
        <v>0</v>
      </c>
      <c r="P58" t="s">
        <v>10</v>
      </c>
    </row>
    <row r="59" spans="1:16">
      <c r="B59" s="34"/>
      <c r="C59" s="34"/>
      <c r="D59" s="34"/>
      <c r="E59" s="35" t="s">
        <v>37</v>
      </c>
      <c r="F59" s="34"/>
      <c r="G59" s="34"/>
      <c r="H59" s="34"/>
      <c r="I59" s="34"/>
    </row>
    <row r="60" spans="1:16">
      <c r="B60" s="34"/>
      <c r="C60" s="34"/>
      <c r="D60" s="34"/>
      <c r="E60" s="36" t="s">
        <v>76</v>
      </c>
      <c r="F60" s="34"/>
      <c r="G60" s="34"/>
      <c r="H60" s="34"/>
      <c r="I60" s="34"/>
    </row>
    <row r="61" spans="1:16" ht="293.25">
      <c r="B61" s="34"/>
      <c r="C61" s="34"/>
      <c r="D61" s="34"/>
      <c r="E61" s="35" t="s">
        <v>240</v>
      </c>
      <c r="F61" s="34"/>
      <c r="G61" s="34"/>
      <c r="H61" s="34"/>
      <c r="I61" s="34"/>
    </row>
    <row r="62" spans="1:16">
      <c r="A62" s="16" t="s">
        <v>35</v>
      </c>
      <c r="B62" s="17" t="s">
        <v>32</v>
      </c>
      <c r="C62" s="17" t="s">
        <v>77</v>
      </c>
      <c r="D62" s="16" t="s">
        <v>37</v>
      </c>
      <c r="E62" s="18" t="s">
        <v>61</v>
      </c>
      <c r="F62" s="19" t="s">
        <v>53</v>
      </c>
      <c r="G62" s="20">
        <v>860</v>
      </c>
      <c r="H62" s="21">
        <v>0</v>
      </c>
      <c r="I62" s="21">
        <f>ROUND(ROUND(H62,2)*ROUND(G62,3),2)</f>
        <v>0</v>
      </c>
      <c r="O62">
        <f>(I62*21)/100</f>
        <v>0</v>
      </c>
      <c r="P62" t="s">
        <v>10</v>
      </c>
    </row>
    <row r="63" spans="1:16">
      <c r="A63" s="22" t="s">
        <v>40</v>
      </c>
      <c r="E63" s="23" t="s">
        <v>37</v>
      </c>
    </row>
    <row r="64" spans="1:16">
      <c r="A64" s="24" t="s">
        <v>41</v>
      </c>
      <c r="E64" s="25" t="s">
        <v>78</v>
      </c>
    </row>
    <row r="65" spans="1:16" ht="25.5">
      <c r="A65" t="s">
        <v>43</v>
      </c>
      <c r="E65" s="23" t="s">
        <v>63</v>
      </c>
    </row>
    <row r="66" spans="1:16">
      <c r="A66" s="16" t="s">
        <v>35</v>
      </c>
      <c r="B66" s="17" t="s">
        <v>79</v>
      </c>
      <c r="C66" s="17" t="s">
        <v>80</v>
      </c>
      <c r="D66" s="16" t="s">
        <v>37</v>
      </c>
      <c r="E66" s="18" t="s">
        <v>81</v>
      </c>
      <c r="F66" s="19" t="s">
        <v>53</v>
      </c>
      <c r="G66" s="20">
        <v>3386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>
      <c r="A67" s="22" t="s">
        <v>40</v>
      </c>
      <c r="E67" s="23" t="s">
        <v>37</v>
      </c>
    </row>
    <row r="68" spans="1:16">
      <c r="A68" s="24" t="s">
        <v>41</v>
      </c>
      <c r="E68" s="25" t="s">
        <v>49</v>
      </c>
    </row>
    <row r="69" spans="1:16" ht="255">
      <c r="A69" t="s">
        <v>43</v>
      </c>
      <c r="E69" s="23" t="s">
        <v>82</v>
      </c>
    </row>
    <row r="70" spans="1:16">
      <c r="A70" s="16" t="s">
        <v>35</v>
      </c>
      <c r="B70" s="17" t="s">
        <v>83</v>
      </c>
      <c r="C70" s="17" t="s">
        <v>84</v>
      </c>
      <c r="D70" s="16" t="s">
        <v>37</v>
      </c>
      <c r="E70" s="18" t="s">
        <v>85</v>
      </c>
      <c r="F70" s="19" t="s">
        <v>53</v>
      </c>
      <c r="G70" s="20">
        <v>243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>
      <c r="A71" s="22" t="s">
        <v>40</v>
      </c>
      <c r="E71" s="23" t="s">
        <v>37</v>
      </c>
    </row>
    <row r="72" spans="1:16">
      <c r="A72" s="24" t="s">
        <v>41</v>
      </c>
      <c r="E72" s="25" t="s">
        <v>66</v>
      </c>
    </row>
    <row r="73" spans="1:16" ht="229.5">
      <c r="A73" t="s">
        <v>43</v>
      </c>
      <c r="E73" s="23" t="s">
        <v>86</v>
      </c>
    </row>
    <row r="74" spans="1:16">
      <c r="A74" s="16" t="s">
        <v>35</v>
      </c>
      <c r="B74" s="17" t="s">
        <v>87</v>
      </c>
      <c r="C74" s="17" t="s">
        <v>88</v>
      </c>
      <c r="D74" s="16" t="s">
        <v>37</v>
      </c>
      <c r="E74" s="18" t="s">
        <v>89</v>
      </c>
      <c r="F74" s="19" t="s">
        <v>53</v>
      </c>
      <c r="G74" s="20">
        <v>22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>
      <c r="A75" s="22" t="s">
        <v>40</v>
      </c>
      <c r="E75" s="23" t="s">
        <v>37</v>
      </c>
    </row>
    <row r="76" spans="1:16" ht="25.5">
      <c r="A76" s="24" t="s">
        <v>41</v>
      </c>
      <c r="E76" s="25" t="s">
        <v>90</v>
      </c>
    </row>
    <row r="77" spans="1:16" ht="229.5">
      <c r="A77" t="s">
        <v>43</v>
      </c>
      <c r="E77" s="23" t="s">
        <v>86</v>
      </c>
    </row>
    <row r="78" spans="1:16">
      <c r="A78" s="16" t="s">
        <v>35</v>
      </c>
      <c r="B78" s="17" t="s">
        <v>91</v>
      </c>
      <c r="C78" s="17" t="s">
        <v>92</v>
      </c>
      <c r="D78" s="16" t="s">
        <v>37</v>
      </c>
      <c r="E78" s="18" t="s">
        <v>93</v>
      </c>
      <c r="F78" s="19" t="s">
        <v>53</v>
      </c>
      <c r="G78" s="20">
        <v>48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>
      <c r="A79" s="22" t="s">
        <v>40</v>
      </c>
      <c r="E79" s="23" t="s">
        <v>37</v>
      </c>
    </row>
    <row r="80" spans="1:16">
      <c r="A80" s="24" t="s">
        <v>41</v>
      </c>
      <c r="E80" s="25" t="s">
        <v>76</v>
      </c>
    </row>
    <row r="81" spans="1:18" ht="267.75">
      <c r="A81" t="s">
        <v>43</v>
      </c>
      <c r="E81" s="23" t="s">
        <v>94</v>
      </c>
    </row>
    <row r="82" spans="1:18">
      <c r="A82" s="16" t="s">
        <v>35</v>
      </c>
      <c r="B82" s="37" t="s">
        <v>95</v>
      </c>
      <c r="C82" s="37" t="s">
        <v>96</v>
      </c>
      <c r="D82" s="38" t="s">
        <v>37</v>
      </c>
      <c r="E82" s="39" t="s">
        <v>97</v>
      </c>
      <c r="F82" s="40" t="s">
        <v>53</v>
      </c>
      <c r="G82" s="41">
        <v>0</v>
      </c>
      <c r="H82" s="42">
        <v>0</v>
      </c>
      <c r="I82" s="42">
        <f>ROUND(ROUND(H82,2)*ROUND(G82,3),2)</f>
        <v>0</v>
      </c>
      <c r="O82">
        <f>(I82*21)/100</f>
        <v>0</v>
      </c>
      <c r="P82" t="s">
        <v>10</v>
      </c>
    </row>
    <row r="83" spans="1:18">
      <c r="A83" s="22" t="s">
        <v>40</v>
      </c>
      <c r="B83" s="43"/>
      <c r="C83" s="43"/>
      <c r="D83" s="43"/>
      <c r="E83" s="44" t="s">
        <v>37</v>
      </c>
      <c r="F83" s="43"/>
      <c r="G83" s="43"/>
      <c r="H83" s="43"/>
      <c r="I83" s="43"/>
    </row>
    <row r="84" spans="1:18">
      <c r="A84" s="24" t="s">
        <v>41</v>
      </c>
      <c r="B84" s="43"/>
      <c r="C84" s="43"/>
      <c r="D84" s="43"/>
      <c r="E84" s="45" t="s">
        <v>49</v>
      </c>
      <c r="F84" s="43"/>
      <c r="G84" s="43"/>
      <c r="H84" s="43"/>
      <c r="I84" s="43"/>
    </row>
    <row r="85" spans="1:18" ht="25.5">
      <c r="A85" t="s">
        <v>43</v>
      </c>
      <c r="B85" s="43"/>
      <c r="C85" s="43"/>
      <c r="D85" s="43"/>
      <c r="E85" s="44" t="s">
        <v>98</v>
      </c>
      <c r="F85" s="43"/>
      <c r="G85" s="43"/>
      <c r="H85" s="43"/>
      <c r="I85" s="43"/>
    </row>
    <row r="86" spans="1:18">
      <c r="B86" s="28">
        <v>52</v>
      </c>
      <c r="C86" s="28">
        <v>18110</v>
      </c>
      <c r="D86" s="29" t="s">
        <v>37</v>
      </c>
      <c r="E86" s="30" t="s">
        <v>243</v>
      </c>
      <c r="F86" s="31" t="s">
        <v>48</v>
      </c>
      <c r="G86" s="32">
        <v>8570</v>
      </c>
      <c r="H86" s="33">
        <v>0</v>
      </c>
      <c r="I86" s="33">
        <f>ROUND(ROUND(H86,2)*ROUND(G86,3),2)</f>
        <v>0</v>
      </c>
      <c r="O86">
        <f>(I86*21)/100</f>
        <v>0</v>
      </c>
      <c r="P86" t="s">
        <v>10</v>
      </c>
    </row>
    <row r="87" spans="1:18">
      <c r="B87" s="34"/>
      <c r="C87" s="34"/>
      <c r="D87" s="34"/>
      <c r="E87" s="35" t="s">
        <v>37</v>
      </c>
      <c r="F87" s="34"/>
      <c r="G87" s="34"/>
      <c r="H87" s="34"/>
      <c r="I87" s="34"/>
    </row>
    <row r="88" spans="1:18">
      <c r="B88" s="34"/>
      <c r="C88" s="34"/>
      <c r="D88" s="34"/>
      <c r="E88" s="36" t="s">
        <v>49</v>
      </c>
      <c r="F88" s="34"/>
      <c r="G88" s="34"/>
      <c r="H88" s="34"/>
      <c r="I88" s="34"/>
    </row>
    <row r="89" spans="1:18" ht="25.5">
      <c r="B89" s="34"/>
      <c r="C89" s="34"/>
      <c r="D89" s="34"/>
      <c r="E89" s="35" t="s">
        <v>98</v>
      </c>
      <c r="F89" s="34"/>
      <c r="G89" s="34"/>
      <c r="H89" s="34"/>
      <c r="I89" s="34"/>
    </row>
    <row r="90" spans="1:18">
      <c r="A90" s="16" t="s">
        <v>35</v>
      </c>
      <c r="B90" s="17" t="s">
        <v>99</v>
      </c>
      <c r="C90" s="17" t="s">
        <v>100</v>
      </c>
      <c r="D90" s="16" t="s">
        <v>37</v>
      </c>
      <c r="E90" s="18" t="s">
        <v>101</v>
      </c>
      <c r="F90" s="19" t="s">
        <v>48</v>
      </c>
      <c r="G90" s="20">
        <v>193</v>
      </c>
      <c r="H90" s="21">
        <v>0</v>
      </c>
      <c r="I90" s="21">
        <f>ROUND(ROUND(H90,2)*ROUND(G90,3),2)</f>
        <v>0</v>
      </c>
      <c r="O90">
        <f>(I90*21)/100</f>
        <v>0</v>
      </c>
      <c r="P90" t="s">
        <v>10</v>
      </c>
    </row>
    <row r="91" spans="1:18">
      <c r="A91" s="22" t="s">
        <v>40</v>
      </c>
      <c r="E91" s="23" t="s">
        <v>37</v>
      </c>
    </row>
    <row r="92" spans="1:18">
      <c r="A92" s="24" t="s">
        <v>41</v>
      </c>
      <c r="E92" s="25" t="s">
        <v>49</v>
      </c>
    </row>
    <row r="93" spans="1:18" ht="25.5">
      <c r="A93" t="s">
        <v>43</v>
      </c>
      <c r="E93" s="23" t="s">
        <v>102</v>
      </c>
    </row>
    <row r="94" spans="1:18" ht="12.75" customHeight="1">
      <c r="A94" s="3" t="s">
        <v>33</v>
      </c>
      <c r="B94" s="3"/>
      <c r="C94" s="26" t="s">
        <v>10</v>
      </c>
      <c r="D94" s="3"/>
      <c r="E94" s="14" t="s">
        <v>103</v>
      </c>
      <c r="F94" s="3"/>
      <c r="G94" s="3"/>
      <c r="H94" s="3"/>
      <c r="I94" s="27">
        <f>0+Q94</f>
        <v>0</v>
      </c>
      <c r="O94">
        <f>0+R94</f>
        <v>0</v>
      </c>
      <c r="Q94" s="51">
        <f>0+I95+I103+I107+I111+I99</f>
        <v>0</v>
      </c>
      <c r="R94">
        <f>0+O95+O103+O107+O111+O99</f>
        <v>0</v>
      </c>
    </row>
    <row r="95" spans="1:18">
      <c r="A95" s="16" t="s">
        <v>35</v>
      </c>
      <c r="B95" s="37" t="s">
        <v>104</v>
      </c>
      <c r="C95" s="37" t="s">
        <v>105</v>
      </c>
      <c r="D95" s="38" t="s">
        <v>37</v>
      </c>
      <c r="E95" s="39" t="s">
        <v>106</v>
      </c>
      <c r="F95" s="40" t="s">
        <v>107</v>
      </c>
      <c r="G95" s="41">
        <v>0</v>
      </c>
      <c r="H95" s="42">
        <v>0</v>
      </c>
      <c r="I95" s="42">
        <f>ROUND(ROUND(H95,2)*ROUND(G95,3),2)</f>
        <v>0</v>
      </c>
      <c r="O95">
        <f>(I95*21)/100</f>
        <v>0</v>
      </c>
      <c r="P95" t="s">
        <v>10</v>
      </c>
    </row>
    <row r="96" spans="1:18">
      <c r="A96" s="22" t="s">
        <v>40</v>
      </c>
      <c r="B96" s="43"/>
      <c r="C96" s="43"/>
      <c r="D96" s="43"/>
      <c r="E96" s="44" t="s">
        <v>37</v>
      </c>
      <c r="F96" s="43"/>
      <c r="G96" s="43"/>
      <c r="H96" s="43"/>
      <c r="I96" s="43"/>
    </row>
    <row r="97" spans="1:16">
      <c r="A97" s="24" t="s">
        <v>41</v>
      </c>
      <c r="B97" s="43"/>
      <c r="C97" s="43"/>
      <c r="D97" s="43"/>
      <c r="E97" s="45" t="s">
        <v>108</v>
      </c>
      <c r="F97" s="43"/>
      <c r="G97" s="43"/>
      <c r="H97" s="43"/>
      <c r="I97" s="43"/>
    </row>
    <row r="98" spans="1:16" ht="165.75">
      <c r="A98" t="s">
        <v>43</v>
      </c>
      <c r="B98" s="43"/>
      <c r="C98" s="43"/>
      <c r="D98" s="43"/>
      <c r="E98" s="44" t="s">
        <v>109</v>
      </c>
      <c r="F98" s="43"/>
      <c r="G98" s="43"/>
      <c r="H98" s="43"/>
      <c r="I98" s="43"/>
    </row>
    <row r="99" spans="1:16">
      <c r="B99" s="28">
        <v>53</v>
      </c>
      <c r="C99" s="28">
        <v>212635</v>
      </c>
      <c r="D99" s="29" t="s">
        <v>37</v>
      </c>
      <c r="E99" s="30" t="s">
        <v>244</v>
      </c>
      <c r="F99" s="31" t="s">
        <v>107</v>
      </c>
      <c r="G99" s="32">
        <v>761</v>
      </c>
      <c r="H99" s="33">
        <v>0</v>
      </c>
      <c r="I99" s="33">
        <f>ROUND(ROUND(H99,2)*ROUND(G99,3),2)</f>
        <v>0</v>
      </c>
      <c r="O99">
        <f>(I99*21)/100</f>
        <v>0</v>
      </c>
      <c r="P99" t="s">
        <v>10</v>
      </c>
    </row>
    <row r="100" spans="1:16">
      <c r="B100" s="34"/>
      <c r="C100" s="34"/>
      <c r="D100" s="34"/>
      <c r="E100" s="35" t="s">
        <v>37</v>
      </c>
      <c r="F100" s="34"/>
      <c r="G100" s="34"/>
      <c r="H100" s="34"/>
      <c r="I100" s="34"/>
    </row>
    <row r="101" spans="1:16">
      <c r="B101" s="34"/>
      <c r="C101" s="34"/>
      <c r="D101" s="34"/>
      <c r="E101" s="36" t="s">
        <v>108</v>
      </c>
      <c r="F101" s="34"/>
      <c r="G101" s="34"/>
      <c r="H101" s="34"/>
      <c r="I101" s="34"/>
    </row>
    <row r="102" spans="1:16" ht="165.75">
      <c r="B102" s="34"/>
      <c r="C102" s="34"/>
      <c r="D102" s="34"/>
      <c r="E102" s="35" t="s">
        <v>245</v>
      </c>
      <c r="F102" s="34"/>
      <c r="G102" s="34"/>
      <c r="H102" s="34"/>
      <c r="I102" s="34"/>
    </row>
    <row r="103" spans="1:16">
      <c r="A103" s="16" t="s">
        <v>35</v>
      </c>
      <c r="B103" s="17" t="s">
        <v>110</v>
      </c>
      <c r="C103" s="17" t="s">
        <v>111</v>
      </c>
      <c r="D103" s="16" t="s">
        <v>37</v>
      </c>
      <c r="E103" s="18" t="s">
        <v>112</v>
      </c>
      <c r="F103" s="19" t="s">
        <v>48</v>
      </c>
      <c r="G103" s="20">
        <v>1953</v>
      </c>
      <c r="H103" s="21">
        <v>0</v>
      </c>
      <c r="I103" s="21">
        <f>ROUND(ROUND(H103,2)*ROUND(G103,3),2)</f>
        <v>0</v>
      </c>
      <c r="O103">
        <f>(I103*21)/100</f>
        <v>0</v>
      </c>
      <c r="P103" t="s">
        <v>10</v>
      </c>
    </row>
    <row r="104" spans="1:16">
      <c r="A104" s="22" t="s">
        <v>40</v>
      </c>
      <c r="E104" s="23" t="s">
        <v>37</v>
      </c>
    </row>
    <row r="105" spans="1:16">
      <c r="A105" s="24" t="s">
        <v>41</v>
      </c>
      <c r="E105" s="25" t="s">
        <v>108</v>
      </c>
    </row>
    <row r="106" spans="1:16" ht="51">
      <c r="A106" t="s">
        <v>43</v>
      </c>
      <c r="E106" s="23" t="s">
        <v>113</v>
      </c>
    </row>
    <row r="107" spans="1:16">
      <c r="A107" s="16" t="s">
        <v>35</v>
      </c>
      <c r="B107" s="17" t="s">
        <v>114</v>
      </c>
      <c r="C107" s="17" t="s">
        <v>115</v>
      </c>
      <c r="D107" s="16" t="s">
        <v>37</v>
      </c>
      <c r="E107" s="18" t="s">
        <v>116</v>
      </c>
      <c r="F107" s="19" t="s">
        <v>48</v>
      </c>
      <c r="G107" s="20">
        <v>996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6">
      <c r="A108" s="22" t="s">
        <v>40</v>
      </c>
      <c r="E108" s="23" t="s">
        <v>37</v>
      </c>
    </row>
    <row r="109" spans="1:16">
      <c r="A109" s="24" t="s">
        <v>41</v>
      </c>
      <c r="E109" s="25" t="s">
        <v>49</v>
      </c>
    </row>
    <row r="110" spans="1:16" ht="38.25">
      <c r="A110" t="s">
        <v>43</v>
      </c>
      <c r="E110" s="23" t="s">
        <v>117</v>
      </c>
    </row>
    <row r="111" spans="1:16">
      <c r="A111" s="16" t="s">
        <v>35</v>
      </c>
      <c r="B111" s="17" t="s">
        <v>118</v>
      </c>
      <c r="C111" s="17" t="s">
        <v>119</v>
      </c>
      <c r="D111" s="16" t="s">
        <v>37</v>
      </c>
      <c r="E111" s="18" t="s">
        <v>120</v>
      </c>
      <c r="F111" s="19" t="s">
        <v>53</v>
      </c>
      <c r="G111" s="20">
        <v>53</v>
      </c>
      <c r="H111" s="21">
        <v>0</v>
      </c>
      <c r="I111" s="21">
        <f>ROUND(ROUND(H111,2)*ROUND(G111,3),2)</f>
        <v>0</v>
      </c>
      <c r="O111">
        <f>(I111*21)/100</f>
        <v>0</v>
      </c>
      <c r="P111" t="s">
        <v>10</v>
      </c>
    </row>
    <row r="112" spans="1:16">
      <c r="A112" s="22" t="s">
        <v>40</v>
      </c>
      <c r="E112" s="23" t="s">
        <v>37</v>
      </c>
    </row>
    <row r="113" spans="1:18">
      <c r="A113" s="24" t="s">
        <v>41</v>
      </c>
      <c r="E113" s="25" t="s">
        <v>108</v>
      </c>
    </row>
    <row r="114" spans="1:18" ht="38.25">
      <c r="A114" t="s">
        <v>43</v>
      </c>
      <c r="E114" s="23" t="s">
        <v>121</v>
      </c>
    </row>
    <row r="115" spans="1:18" ht="12.75" customHeight="1">
      <c r="A115" s="3" t="s">
        <v>33</v>
      </c>
      <c r="B115" s="3"/>
      <c r="C115" s="26" t="s">
        <v>28</v>
      </c>
      <c r="D115" s="3"/>
      <c r="E115" s="14" t="s">
        <v>122</v>
      </c>
      <c r="F115" s="3"/>
      <c r="G115" s="3"/>
      <c r="H115" s="3"/>
      <c r="I115" s="27">
        <f>0+Q115</f>
        <v>0</v>
      </c>
      <c r="O115">
        <f>0+R115</f>
        <v>0</v>
      </c>
      <c r="Q115">
        <f>0+I116+I120+I124</f>
        <v>0</v>
      </c>
      <c r="R115">
        <f>0+O116+O120+O124</f>
        <v>0</v>
      </c>
    </row>
    <row r="116" spans="1:18">
      <c r="A116" s="16" t="s">
        <v>35</v>
      </c>
      <c r="B116" s="17" t="s">
        <v>123</v>
      </c>
      <c r="C116" s="17" t="s">
        <v>124</v>
      </c>
      <c r="D116" s="16" t="s">
        <v>37</v>
      </c>
      <c r="E116" s="18" t="s">
        <v>125</v>
      </c>
      <c r="F116" s="19" t="s">
        <v>53</v>
      </c>
      <c r="G116" s="20">
        <v>67</v>
      </c>
      <c r="H116" s="21">
        <v>0</v>
      </c>
      <c r="I116" s="21">
        <f>ROUND(ROUND(H116,2)*ROUND(G116,3),2)</f>
        <v>0</v>
      </c>
      <c r="O116">
        <f>(I116*21)/100</f>
        <v>0</v>
      </c>
      <c r="P116" t="s">
        <v>10</v>
      </c>
    </row>
    <row r="117" spans="1:18">
      <c r="A117" s="22" t="s">
        <v>40</v>
      </c>
      <c r="E117" s="23" t="s">
        <v>37</v>
      </c>
    </row>
    <row r="118" spans="1:18">
      <c r="A118" s="24" t="s">
        <v>41</v>
      </c>
      <c r="E118" s="25" t="s">
        <v>108</v>
      </c>
    </row>
    <row r="119" spans="1:18" ht="318.75">
      <c r="A119" t="s">
        <v>43</v>
      </c>
      <c r="E119" s="23" t="s">
        <v>126</v>
      </c>
    </row>
    <row r="120" spans="1:18">
      <c r="A120" s="16" t="s">
        <v>35</v>
      </c>
      <c r="B120" s="17" t="s">
        <v>127</v>
      </c>
      <c r="C120" s="17" t="s">
        <v>128</v>
      </c>
      <c r="D120" s="16" t="s">
        <v>37</v>
      </c>
      <c r="E120" s="18" t="s">
        <v>129</v>
      </c>
      <c r="F120" s="19" t="s">
        <v>53</v>
      </c>
      <c r="G120" s="20">
        <v>5</v>
      </c>
      <c r="H120" s="21">
        <v>0</v>
      </c>
      <c r="I120" s="21">
        <f>ROUND(ROUND(H120,2)*ROUND(G120,3),2)</f>
        <v>0</v>
      </c>
      <c r="O120">
        <f>(I120*21)/100</f>
        <v>0</v>
      </c>
      <c r="P120" t="s">
        <v>10</v>
      </c>
    </row>
    <row r="121" spans="1:18">
      <c r="A121" s="22" t="s">
        <v>40</v>
      </c>
      <c r="E121" s="23" t="s">
        <v>37</v>
      </c>
    </row>
    <row r="122" spans="1:18">
      <c r="A122" s="24" t="s">
        <v>41</v>
      </c>
      <c r="E122" s="25" t="s">
        <v>76</v>
      </c>
    </row>
    <row r="123" spans="1:18" ht="318.75">
      <c r="A123" t="s">
        <v>43</v>
      </c>
      <c r="E123" s="23" t="s">
        <v>126</v>
      </c>
    </row>
    <row r="124" spans="1:18">
      <c r="A124" s="16" t="s">
        <v>35</v>
      </c>
      <c r="B124" s="17" t="s">
        <v>130</v>
      </c>
      <c r="C124" s="17" t="s">
        <v>131</v>
      </c>
      <c r="D124" s="16" t="s">
        <v>37</v>
      </c>
      <c r="E124" s="18" t="s">
        <v>132</v>
      </c>
      <c r="F124" s="19" t="s">
        <v>53</v>
      </c>
      <c r="G124" s="20">
        <v>1.6</v>
      </c>
      <c r="H124" s="21">
        <v>0</v>
      </c>
      <c r="I124" s="21">
        <f>ROUND(ROUND(H124,2)*ROUND(G124,3),2)</f>
        <v>0</v>
      </c>
      <c r="O124">
        <f>(I124*21)/100</f>
        <v>0</v>
      </c>
      <c r="P124" t="s">
        <v>10</v>
      </c>
    </row>
    <row r="125" spans="1:18">
      <c r="A125" s="22" t="s">
        <v>40</v>
      </c>
      <c r="E125" s="23" t="s">
        <v>37</v>
      </c>
    </row>
    <row r="126" spans="1:18">
      <c r="A126" s="24" t="s">
        <v>41</v>
      </c>
      <c r="E126" s="25" t="s">
        <v>133</v>
      </c>
    </row>
    <row r="127" spans="1:18" ht="76.5">
      <c r="A127" t="s">
        <v>43</v>
      </c>
      <c r="E127" s="23" t="s">
        <v>134</v>
      </c>
    </row>
    <row r="128" spans="1:18" ht="12.75" customHeight="1">
      <c r="A128" s="3" t="s">
        <v>33</v>
      </c>
      <c r="B128" s="3"/>
      <c r="C128" s="26" t="s">
        <v>29</v>
      </c>
      <c r="D128" s="3"/>
      <c r="E128" s="14" t="s">
        <v>135</v>
      </c>
      <c r="F128" s="3"/>
      <c r="G128" s="3"/>
      <c r="H128" s="3"/>
      <c r="I128" s="27">
        <f>0+Q128</f>
        <v>0</v>
      </c>
      <c r="O128">
        <f>0+R128</f>
        <v>0</v>
      </c>
      <c r="Q128">
        <f>0+I129+I133+I137+I141</f>
        <v>0</v>
      </c>
      <c r="R128">
        <f>0+O129+O133+O137+O141</f>
        <v>0</v>
      </c>
    </row>
    <row r="129" spans="1:16" ht="25.5">
      <c r="A129" s="16" t="s">
        <v>35</v>
      </c>
      <c r="B129" s="17" t="s">
        <v>136</v>
      </c>
      <c r="C129" s="17" t="s">
        <v>137</v>
      </c>
      <c r="D129" s="16" t="s">
        <v>37</v>
      </c>
      <c r="E129" s="18" t="s">
        <v>138</v>
      </c>
      <c r="F129" s="19" t="s">
        <v>53</v>
      </c>
      <c r="G129" s="20">
        <v>364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>
      <c r="A130" s="22" t="s">
        <v>40</v>
      </c>
      <c r="E130" s="23" t="s">
        <v>37</v>
      </c>
    </row>
    <row r="131" spans="1:16">
      <c r="A131" s="24" t="s">
        <v>41</v>
      </c>
      <c r="E131" s="25" t="s">
        <v>108</v>
      </c>
    </row>
    <row r="132" spans="1:16" ht="280.5">
      <c r="A132" t="s">
        <v>43</v>
      </c>
      <c r="E132" s="23" t="s">
        <v>139</v>
      </c>
    </row>
    <row r="133" spans="1:16" ht="25.5">
      <c r="A133" s="16" t="s">
        <v>35</v>
      </c>
      <c r="B133" s="17" t="s">
        <v>140</v>
      </c>
      <c r="C133" s="17" t="s">
        <v>141</v>
      </c>
      <c r="D133" s="16" t="s">
        <v>37</v>
      </c>
      <c r="E133" s="18" t="s">
        <v>142</v>
      </c>
      <c r="F133" s="19" t="s">
        <v>53</v>
      </c>
      <c r="G133" s="20">
        <v>667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>
      <c r="A134" s="22" t="s">
        <v>40</v>
      </c>
      <c r="E134" s="23" t="s">
        <v>37</v>
      </c>
    </row>
    <row r="135" spans="1:16">
      <c r="A135" s="24" t="s">
        <v>41</v>
      </c>
      <c r="E135" s="25" t="s">
        <v>108</v>
      </c>
    </row>
    <row r="136" spans="1:16" ht="331.5">
      <c r="A136" t="s">
        <v>43</v>
      </c>
      <c r="E136" s="23" t="s">
        <v>143</v>
      </c>
    </row>
    <row r="137" spans="1:16" ht="25.5">
      <c r="A137" s="16" t="s">
        <v>35</v>
      </c>
      <c r="B137" s="17" t="s">
        <v>144</v>
      </c>
      <c r="C137" s="17" t="s">
        <v>145</v>
      </c>
      <c r="D137" s="16" t="s">
        <v>37</v>
      </c>
      <c r="E137" s="18" t="s">
        <v>146</v>
      </c>
      <c r="F137" s="19" t="s">
        <v>53</v>
      </c>
      <c r="G137" s="20">
        <v>48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>
      <c r="A138" s="22" t="s">
        <v>40</v>
      </c>
      <c r="E138" s="23" t="s">
        <v>37</v>
      </c>
    </row>
    <row r="139" spans="1:16">
      <c r="A139" s="24" t="s">
        <v>41</v>
      </c>
      <c r="E139" s="25" t="s">
        <v>49</v>
      </c>
    </row>
    <row r="140" spans="1:16" ht="267.75">
      <c r="A140" t="s">
        <v>43</v>
      </c>
      <c r="E140" s="23" t="s">
        <v>147</v>
      </c>
    </row>
    <row r="141" spans="1:16" ht="25.5">
      <c r="A141" s="16" t="s">
        <v>35</v>
      </c>
      <c r="B141" s="17" t="s">
        <v>148</v>
      </c>
      <c r="C141" s="17" t="s">
        <v>149</v>
      </c>
      <c r="D141" s="16" t="s">
        <v>37</v>
      </c>
      <c r="E141" s="18" t="s">
        <v>150</v>
      </c>
      <c r="F141" s="19" t="s">
        <v>53</v>
      </c>
      <c r="G141" s="20">
        <v>3052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>
      <c r="A142" s="22" t="s">
        <v>40</v>
      </c>
      <c r="E142" s="23" t="s">
        <v>37</v>
      </c>
    </row>
    <row r="143" spans="1:16">
      <c r="A143" s="24" t="s">
        <v>41</v>
      </c>
      <c r="E143" s="25" t="s">
        <v>49</v>
      </c>
    </row>
    <row r="144" spans="1:16" ht="267.75">
      <c r="A144" t="s">
        <v>43</v>
      </c>
      <c r="E144" s="23" t="s">
        <v>147</v>
      </c>
    </row>
    <row r="145" spans="1:18" ht="12.75" customHeight="1">
      <c r="A145" s="3" t="s">
        <v>33</v>
      </c>
      <c r="B145" s="3"/>
      <c r="C145" s="26" t="s">
        <v>71</v>
      </c>
      <c r="D145" s="3"/>
      <c r="E145" s="14" t="s">
        <v>151</v>
      </c>
      <c r="F145" s="3"/>
      <c r="G145" s="3"/>
      <c r="H145" s="3"/>
      <c r="I145" s="27">
        <f>0+Q145</f>
        <v>0</v>
      </c>
      <c r="O145">
        <f>0+R145</f>
        <v>0</v>
      </c>
      <c r="Q145">
        <f>0+I146+I150+I154+I158+I162+I166+I170+I174+I178+I182+I186</f>
        <v>0</v>
      </c>
      <c r="R145">
        <f>0+O146+O150+O154+O158+O162+O166+O170+O174+O178+O182+O186</f>
        <v>0</v>
      </c>
    </row>
    <row r="146" spans="1:18">
      <c r="A146" s="16" t="s">
        <v>35</v>
      </c>
      <c r="B146" s="17" t="s">
        <v>152</v>
      </c>
      <c r="C146" s="17" t="s">
        <v>153</v>
      </c>
      <c r="D146" s="16" t="s">
        <v>37</v>
      </c>
      <c r="E146" s="18" t="s">
        <v>154</v>
      </c>
      <c r="F146" s="19" t="s">
        <v>107</v>
      </c>
      <c r="G146" s="20">
        <v>68</v>
      </c>
      <c r="H146" s="21">
        <v>0</v>
      </c>
      <c r="I146" s="21">
        <f>ROUND(ROUND(H146,2)*ROUND(G146,3),2)</f>
        <v>0</v>
      </c>
      <c r="O146">
        <f>(I146*21)/100</f>
        <v>0</v>
      </c>
      <c r="P146" t="s">
        <v>10</v>
      </c>
    </row>
    <row r="147" spans="1:18">
      <c r="A147" s="22" t="s">
        <v>40</v>
      </c>
      <c r="E147" s="23" t="s">
        <v>37</v>
      </c>
    </row>
    <row r="148" spans="1:18">
      <c r="A148" s="24" t="s">
        <v>41</v>
      </c>
      <c r="E148" s="25" t="s">
        <v>155</v>
      </c>
    </row>
    <row r="149" spans="1:18" ht="255">
      <c r="A149" t="s">
        <v>43</v>
      </c>
      <c r="E149" s="23" t="s">
        <v>156</v>
      </c>
    </row>
    <row r="150" spans="1:18">
      <c r="A150" s="16" t="s">
        <v>35</v>
      </c>
      <c r="B150" s="17" t="s">
        <v>157</v>
      </c>
      <c r="C150" s="17" t="s">
        <v>158</v>
      </c>
      <c r="D150" s="16" t="s">
        <v>37</v>
      </c>
      <c r="E150" s="18" t="s">
        <v>159</v>
      </c>
      <c r="F150" s="19" t="s">
        <v>107</v>
      </c>
      <c r="G150" s="20">
        <v>234</v>
      </c>
      <c r="H150" s="21">
        <v>0</v>
      </c>
      <c r="I150" s="21">
        <f>ROUND(ROUND(H150,2)*ROUND(G150,3),2)</f>
        <v>0</v>
      </c>
      <c r="O150">
        <f>(I150*21)/100</f>
        <v>0</v>
      </c>
      <c r="P150" t="s">
        <v>10</v>
      </c>
    </row>
    <row r="151" spans="1:18">
      <c r="A151" s="22" t="s">
        <v>40</v>
      </c>
      <c r="E151" s="23" t="s">
        <v>37</v>
      </c>
    </row>
    <row r="152" spans="1:18">
      <c r="A152" s="24" t="s">
        <v>41</v>
      </c>
      <c r="E152" s="25" t="s">
        <v>155</v>
      </c>
    </row>
    <row r="153" spans="1:18" ht="255">
      <c r="A153" t="s">
        <v>43</v>
      </c>
      <c r="E153" s="23" t="s">
        <v>156</v>
      </c>
    </row>
    <row r="154" spans="1:18">
      <c r="A154" s="16" t="s">
        <v>35</v>
      </c>
      <c r="B154" s="17" t="s">
        <v>160</v>
      </c>
      <c r="C154" s="17" t="s">
        <v>161</v>
      </c>
      <c r="D154" s="16" t="s">
        <v>37</v>
      </c>
      <c r="E154" s="18" t="s">
        <v>162</v>
      </c>
      <c r="F154" s="19" t="s">
        <v>107</v>
      </c>
      <c r="G154" s="20">
        <v>896</v>
      </c>
      <c r="H154" s="21">
        <v>0</v>
      </c>
      <c r="I154" s="21">
        <f>ROUND(ROUND(H154,2)*ROUND(G154,3),2)</f>
        <v>0</v>
      </c>
      <c r="O154">
        <f>(I154*21)/100</f>
        <v>0</v>
      </c>
      <c r="P154" t="s">
        <v>10</v>
      </c>
    </row>
    <row r="155" spans="1:18">
      <c r="A155" s="22" t="s">
        <v>40</v>
      </c>
      <c r="E155" s="23" t="s">
        <v>37</v>
      </c>
    </row>
    <row r="156" spans="1:18">
      <c r="A156" s="24" t="s">
        <v>41</v>
      </c>
      <c r="E156" s="25" t="s">
        <v>163</v>
      </c>
    </row>
    <row r="157" spans="1:18" ht="242.25">
      <c r="A157" t="s">
        <v>43</v>
      </c>
      <c r="E157" s="23" t="s">
        <v>164</v>
      </c>
    </row>
    <row r="158" spans="1:18">
      <c r="A158" s="16" t="s">
        <v>35</v>
      </c>
      <c r="B158" s="17" t="s">
        <v>165</v>
      </c>
      <c r="C158" s="17" t="s">
        <v>166</v>
      </c>
      <c r="D158" s="16" t="s">
        <v>37</v>
      </c>
      <c r="E158" s="18" t="s">
        <v>167</v>
      </c>
      <c r="F158" s="19" t="s">
        <v>168</v>
      </c>
      <c r="G158" s="20">
        <v>2</v>
      </c>
      <c r="H158" s="21">
        <v>0</v>
      </c>
      <c r="I158" s="21">
        <f>ROUND(ROUND(H158,2)*ROUND(G158,3),2)</f>
        <v>0</v>
      </c>
      <c r="O158">
        <f>(I158*21)/100</f>
        <v>0</v>
      </c>
      <c r="P158" t="s">
        <v>10</v>
      </c>
    </row>
    <row r="159" spans="1:18">
      <c r="A159" s="22" t="s">
        <v>40</v>
      </c>
      <c r="E159" s="23" t="s">
        <v>37</v>
      </c>
    </row>
    <row r="160" spans="1:18">
      <c r="A160" s="24" t="s">
        <v>41</v>
      </c>
      <c r="E160" s="25" t="s">
        <v>169</v>
      </c>
    </row>
    <row r="161" spans="1:16" ht="25.5">
      <c r="A161" t="s">
        <v>43</v>
      </c>
      <c r="E161" s="23" t="s">
        <v>170</v>
      </c>
    </row>
    <row r="162" spans="1:16">
      <c r="A162" s="16" t="s">
        <v>35</v>
      </c>
      <c r="B162" s="17" t="s">
        <v>171</v>
      </c>
      <c r="C162" s="17" t="s">
        <v>172</v>
      </c>
      <c r="D162" s="16" t="s">
        <v>37</v>
      </c>
      <c r="E162" s="18" t="s">
        <v>173</v>
      </c>
      <c r="F162" s="19" t="s">
        <v>168</v>
      </c>
      <c r="G162" s="20">
        <v>8</v>
      </c>
      <c r="H162" s="21">
        <v>0</v>
      </c>
      <c r="I162" s="21">
        <f>ROUND(ROUND(H162,2)*ROUND(G162,3),2)</f>
        <v>0</v>
      </c>
      <c r="O162">
        <f>(I162*21)/100</f>
        <v>0</v>
      </c>
      <c r="P162" t="s">
        <v>10</v>
      </c>
    </row>
    <row r="163" spans="1:16">
      <c r="A163" s="22" t="s">
        <v>40</v>
      </c>
      <c r="E163" s="23" t="s">
        <v>37</v>
      </c>
    </row>
    <row r="164" spans="1:16">
      <c r="A164" s="24" t="s">
        <v>41</v>
      </c>
      <c r="E164" s="25" t="s">
        <v>76</v>
      </c>
    </row>
    <row r="165" spans="1:16" ht="255">
      <c r="A165" t="s">
        <v>43</v>
      </c>
      <c r="E165" s="23" t="s">
        <v>174</v>
      </c>
    </row>
    <row r="166" spans="1:16">
      <c r="A166" s="16" t="s">
        <v>35</v>
      </c>
      <c r="B166" s="17" t="s">
        <v>175</v>
      </c>
      <c r="C166" s="17" t="s">
        <v>176</v>
      </c>
      <c r="D166" s="16" t="s">
        <v>37</v>
      </c>
      <c r="E166" s="18" t="s">
        <v>177</v>
      </c>
      <c r="F166" s="19" t="s">
        <v>168</v>
      </c>
      <c r="G166" s="20">
        <v>2</v>
      </c>
      <c r="H166" s="21">
        <v>0</v>
      </c>
      <c r="I166" s="21">
        <f>ROUND(ROUND(H166,2)*ROUND(G166,3),2)</f>
        <v>0</v>
      </c>
      <c r="O166">
        <f>(I166*21)/100</f>
        <v>0</v>
      </c>
      <c r="P166" t="s">
        <v>10</v>
      </c>
    </row>
    <row r="167" spans="1:16">
      <c r="A167" s="22" t="s">
        <v>40</v>
      </c>
      <c r="E167" s="23" t="s">
        <v>37</v>
      </c>
    </row>
    <row r="168" spans="1:16">
      <c r="A168" s="24" t="s">
        <v>41</v>
      </c>
      <c r="E168" s="25" t="s">
        <v>76</v>
      </c>
    </row>
    <row r="169" spans="1:16" ht="153">
      <c r="A169" t="s">
        <v>43</v>
      </c>
      <c r="E169" s="23" t="s">
        <v>178</v>
      </c>
    </row>
    <row r="170" spans="1:16">
      <c r="A170" s="16" t="s">
        <v>35</v>
      </c>
      <c r="B170" s="17" t="s">
        <v>179</v>
      </c>
      <c r="C170" s="17" t="s">
        <v>180</v>
      </c>
      <c r="D170" s="16" t="s">
        <v>37</v>
      </c>
      <c r="E170" s="18" t="s">
        <v>181</v>
      </c>
      <c r="F170" s="19" t="s">
        <v>168</v>
      </c>
      <c r="G170" s="20">
        <v>30</v>
      </c>
      <c r="H170" s="21">
        <v>0</v>
      </c>
      <c r="I170" s="21">
        <f>ROUND(ROUND(H170,2)*ROUND(G170,3),2)</f>
        <v>0</v>
      </c>
      <c r="O170">
        <f>(I170*21)/100</f>
        <v>0</v>
      </c>
      <c r="P170" t="s">
        <v>10</v>
      </c>
    </row>
    <row r="171" spans="1:16">
      <c r="A171" s="22" t="s">
        <v>40</v>
      </c>
      <c r="E171" s="23" t="s">
        <v>37</v>
      </c>
    </row>
    <row r="172" spans="1:16">
      <c r="A172" s="24" t="s">
        <v>41</v>
      </c>
      <c r="E172" s="25" t="s">
        <v>76</v>
      </c>
    </row>
    <row r="173" spans="1:16" ht="89.25">
      <c r="A173" t="s">
        <v>43</v>
      </c>
      <c r="E173" s="23" t="s">
        <v>182</v>
      </c>
    </row>
    <row r="174" spans="1:16">
      <c r="A174" s="16" t="s">
        <v>35</v>
      </c>
      <c r="B174" s="17" t="s">
        <v>183</v>
      </c>
      <c r="C174" s="17" t="s">
        <v>184</v>
      </c>
      <c r="D174" s="16" t="s">
        <v>37</v>
      </c>
      <c r="E174" s="18" t="s">
        <v>185</v>
      </c>
      <c r="F174" s="19" t="s">
        <v>168</v>
      </c>
      <c r="G174" s="20">
        <v>1</v>
      </c>
      <c r="H174" s="21">
        <v>0</v>
      </c>
      <c r="I174" s="21">
        <f>ROUND(ROUND(H174,2)*ROUND(G174,3),2)</f>
        <v>0</v>
      </c>
      <c r="O174">
        <f>(I174*21)/100</f>
        <v>0</v>
      </c>
      <c r="P174" t="s">
        <v>10</v>
      </c>
    </row>
    <row r="175" spans="1:16">
      <c r="A175" s="22" t="s">
        <v>40</v>
      </c>
      <c r="E175" s="23" t="s">
        <v>37</v>
      </c>
    </row>
    <row r="176" spans="1:16">
      <c r="A176" s="24" t="s">
        <v>41</v>
      </c>
      <c r="E176" s="25" t="s">
        <v>76</v>
      </c>
    </row>
    <row r="177" spans="1:18" ht="242.25">
      <c r="A177" t="s">
        <v>43</v>
      </c>
      <c r="E177" s="23" t="s">
        <v>186</v>
      </c>
    </row>
    <row r="178" spans="1:18">
      <c r="A178" s="16" t="s">
        <v>35</v>
      </c>
      <c r="B178" s="17" t="s">
        <v>187</v>
      </c>
      <c r="C178" s="17" t="s">
        <v>188</v>
      </c>
      <c r="D178" s="16" t="s">
        <v>37</v>
      </c>
      <c r="E178" s="18" t="s">
        <v>189</v>
      </c>
      <c r="F178" s="19" t="s">
        <v>168</v>
      </c>
      <c r="G178" s="20">
        <v>6</v>
      </c>
      <c r="H178" s="21">
        <v>0</v>
      </c>
      <c r="I178" s="21">
        <f>ROUND(ROUND(H178,2)*ROUND(G178,3),2)</f>
        <v>0</v>
      </c>
      <c r="O178">
        <f>(I178*21)/100</f>
        <v>0</v>
      </c>
      <c r="P178" t="s">
        <v>10</v>
      </c>
    </row>
    <row r="179" spans="1:18">
      <c r="A179" s="22" t="s">
        <v>40</v>
      </c>
      <c r="E179" s="23" t="s">
        <v>37</v>
      </c>
    </row>
    <row r="180" spans="1:18">
      <c r="A180" s="24" t="s">
        <v>41</v>
      </c>
      <c r="E180" s="25" t="s">
        <v>190</v>
      </c>
    </row>
    <row r="181" spans="1:18" ht="51">
      <c r="A181" t="s">
        <v>43</v>
      </c>
      <c r="E181" s="23" t="s">
        <v>191</v>
      </c>
    </row>
    <row r="182" spans="1:18">
      <c r="A182" s="16" t="s">
        <v>35</v>
      </c>
      <c r="B182" s="17" t="s">
        <v>192</v>
      </c>
      <c r="C182" s="17" t="s">
        <v>193</v>
      </c>
      <c r="D182" s="16" t="s">
        <v>37</v>
      </c>
      <c r="E182" s="18" t="s">
        <v>194</v>
      </c>
      <c r="F182" s="19" t="s">
        <v>168</v>
      </c>
      <c r="G182" s="20">
        <v>15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10</v>
      </c>
    </row>
    <row r="183" spans="1:18">
      <c r="A183" s="22" t="s">
        <v>40</v>
      </c>
      <c r="E183" s="23" t="s">
        <v>37</v>
      </c>
    </row>
    <row r="184" spans="1:18">
      <c r="A184" s="24" t="s">
        <v>41</v>
      </c>
      <c r="E184" s="25" t="s">
        <v>190</v>
      </c>
    </row>
    <row r="185" spans="1:18" ht="51">
      <c r="A185" t="s">
        <v>43</v>
      </c>
      <c r="E185" s="23" t="s">
        <v>191</v>
      </c>
    </row>
    <row r="186" spans="1:18">
      <c r="A186" s="16" t="s">
        <v>35</v>
      </c>
      <c r="B186" s="17" t="s">
        <v>195</v>
      </c>
      <c r="C186" s="17" t="s">
        <v>196</v>
      </c>
      <c r="D186" s="16" t="s">
        <v>37</v>
      </c>
      <c r="E186" s="18" t="s">
        <v>197</v>
      </c>
      <c r="F186" s="19" t="s">
        <v>53</v>
      </c>
      <c r="G186" s="20">
        <v>141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>
      <c r="A187" s="22" t="s">
        <v>40</v>
      </c>
      <c r="E187" s="23" t="s">
        <v>37</v>
      </c>
    </row>
    <row r="188" spans="1:18">
      <c r="A188" s="24" t="s">
        <v>41</v>
      </c>
      <c r="E188" s="25" t="s">
        <v>108</v>
      </c>
    </row>
    <row r="189" spans="1:18" ht="318.75">
      <c r="A189" t="s">
        <v>43</v>
      </c>
      <c r="E189" s="23" t="s">
        <v>126</v>
      </c>
    </row>
    <row r="190" spans="1:18" ht="12.75" customHeight="1">
      <c r="A190" s="3" t="s">
        <v>33</v>
      </c>
      <c r="B190" s="3"/>
      <c r="C190" s="26" t="s">
        <v>31</v>
      </c>
      <c r="D190" s="3"/>
      <c r="E190" s="14" t="s">
        <v>198</v>
      </c>
      <c r="F190" s="3"/>
      <c r="G190" s="3"/>
      <c r="H190" s="3"/>
      <c r="I190" s="27">
        <f>0+Q190</f>
        <v>0</v>
      </c>
      <c r="O190">
        <f>0+R190</f>
        <v>0</v>
      </c>
      <c r="Q190">
        <f>0+I191+I195+I199+I203+I207</f>
        <v>0</v>
      </c>
      <c r="R190">
        <f>0+O191+O195+O199+O203+O207</f>
        <v>0</v>
      </c>
    </row>
    <row r="191" spans="1:18" ht="25.5">
      <c r="A191" s="16" t="s">
        <v>35</v>
      </c>
      <c r="B191" s="17" t="s">
        <v>199</v>
      </c>
      <c r="C191" s="17" t="s">
        <v>200</v>
      </c>
      <c r="D191" s="16" t="s">
        <v>37</v>
      </c>
      <c r="E191" s="18" t="s">
        <v>201</v>
      </c>
      <c r="F191" s="19" t="s">
        <v>107</v>
      </c>
      <c r="G191" s="20">
        <v>116</v>
      </c>
      <c r="H191" s="21">
        <v>0</v>
      </c>
      <c r="I191" s="21">
        <f>ROUND(ROUND(H191,2)*ROUND(G191,3),2)</f>
        <v>0</v>
      </c>
      <c r="O191">
        <f>(I191*21)/100</f>
        <v>0</v>
      </c>
      <c r="P191" t="s">
        <v>10</v>
      </c>
    </row>
    <row r="192" spans="1:18">
      <c r="A192" s="22" t="s">
        <v>40</v>
      </c>
      <c r="E192" s="23" t="s">
        <v>37</v>
      </c>
    </row>
    <row r="193" spans="1:16" ht="25.5">
      <c r="A193" s="24" t="s">
        <v>41</v>
      </c>
      <c r="E193" s="25" t="s">
        <v>202</v>
      </c>
    </row>
    <row r="194" spans="1:16" ht="89.25">
      <c r="A194" t="s">
        <v>43</v>
      </c>
      <c r="E194" s="23" t="s">
        <v>203</v>
      </c>
    </row>
    <row r="195" spans="1:16" ht="25.5">
      <c r="A195" s="16" t="s">
        <v>35</v>
      </c>
      <c r="B195" s="17" t="s">
        <v>204</v>
      </c>
      <c r="C195" s="17" t="s">
        <v>205</v>
      </c>
      <c r="D195" s="16" t="s">
        <v>37</v>
      </c>
      <c r="E195" s="18" t="s">
        <v>206</v>
      </c>
      <c r="F195" s="19" t="s">
        <v>107</v>
      </c>
      <c r="G195" s="20">
        <v>133</v>
      </c>
      <c r="H195" s="21">
        <v>0</v>
      </c>
      <c r="I195" s="21">
        <f>ROUND(ROUND(H195,2)*ROUND(G195,3),2)</f>
        <v>0</v>
      </c>
      <c r="O195">
        <f>(I195*21)/100</f>
        <v>0</v>
      </c>
      <c r="P195" t="s">
        <v>10</v>
      </c>
    </row>
    <row r="196" spans="1:16">
      <c r="A196" s="22" t="s">
        <v>40</v>
      </c>
      <c r="E196" s="23" t="s">
        <v>37</v>
      </c>
    </row>
    <row r="197" spans="1:16">
      <c r="A197" s="24" t="s">
        <v>41</v>
      </c>
      <c r="E197" s="25" t="s">
        <v>190</v>
      </c>
    </row>
    <row r="198" spans="1:16" ht="89.25">
      <c r="A198" t="s">
        <v>43</v>
      </c>
      <c r="E198" s="23" t="s">
        <v>203</v>
      </c>
    </row>
    <row r="199" spans="1:16">
      <c r="A199" s="16" t="s">
        <v>35</v>
      </c>
      <c r="B199" s="17" t="s">
        <v>207</v>
      </c>
      <c r="C199" s="17" t="s">
        <v>208</v>
      </c>
      <c r="D199" s="16" t="s">
        <v>37</v>
      </c>
      <c r="E199" s="18" t="s">
        <v>209</v>
      </c>
      <c r="F199" s="19" t="s">
        <v>107</v>
      </c>
      <c r="G199" s="20">
        <v>35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10</v>
      </c>
    </row>
    <row r="200" spans="1:16">
      <c r="A200" s="22" t="s">
        <v>40</v>
      </c>
      <c r="E200" s="23" t="s">
        <v>37</v>
      </c>
    </row>
    <row r="201" spans="1:16">
      <c r="A201" s="24" t="s">
        <v>41</v>
      </c>
      <c r="E201" s="25" t="s">
        <v>108</v>
      </c>
    </row>
    <row r="202" spans="1:16" ht="76.5">
      <c r="A202" t="s">
        <v>43</v>
      </c>
      <c r="E202" s="23" t="s">
        <v>210</v>
      </c>
    </row>
    <row r="203" spans="1:16">
      <c r="A203" s="16" t="s">
        <v>35</v>
      </c>
      <c r="B203" s="17" t="s">
        <v>211</v>
      </c>
      <c r="C203" s="17" t="s">
        <v>212</v>
      </c>
      <c r="D203" s="16" t="s">
        <v>37</v>
      </c>
      <c r="E203" s="18" t="s">
        <v>213</v>
      </c>
      <c r="F203" s="19" t="s">
        <v>53</v>
      </c>
      <c r="G203" s="20">
        <v>59</v>
      </c>
      <c r="H203" s="21">
        <v>0</v>
      </c>
      <c r="I203" s="21">
        <f>ROUND(ROUND(H203,2)*ROUND(G203,3),2)</f>
        <v>0</v>
      </c>
      <c r="O203">
        <f>(I203*21)/100</f>
        <v>0</v>
      </c>
      <c r="P203" t="s">
        <v>10</v>
      </c>
    </row>
    <row r="204" spans="1:16">
      <c r="A204" s="22" t="s">
        <v>40</v>
      </c>
      <c r="E204" s="23" t="s">
        <v>37</v>
      </c>
    </row>
    <row r="205" spans="1:16">
      <c r="A205" s="24" t="s">
        <v>41</v>
      </c>
      <c r="E205" s="25" t="s">
        <v>108</v>
      </c>
    </row>
    <row r="206" spans="1:16" ht="114.75">
      <c r="A206" t="s">
        <v>43</v>
      </c>
      <c r="E206" s="23" t="s">
        <v>214</v>
      </c>
    </row>
    <row r="207" spans="1:16">
      <c r="A207" s="16" t="s">
        <v>35</v>
      </c>
      <c r="B207" s="17" t="s">
        <v>215</v>
      </c>
      <c r="C207" s="17" t="s">
        <v>216</v>
      </c>
      <c r="D207" s="16" t="s">
        <v>37</v>
      </c>
      <c r="E207" s="18" t="s">
        <v>217</v>
      </c>
      <c r="F207" s="19" t="s">
        <v>218</v>
      </c>
      <c r="G207" s="20">
        <v>2960</v>
      </c>
      <c r="H207" s="21">
        <v>0</v>
      </c>
      <c r="I207" s="21">
        <f>ROUND(ROUND(H207,2)*ROUND(G207,3),2)</f>
        <v>0</v>
      </c>
      <c r="O207">
        <f>(I207*21)/100</f>
        <v>0</v>
      </c>
      <c r="P207" t="s">
        <v>10</v>
      </c>
    </row>
    <row r="208" spans="1:16">
      <c r="A208" s="22" t="s">
        <v>40</v>
      </c>
      <c r="E208" s="23" t="s">
        <v>37</v>
      </c>
    </row>
    <row r="209" spans="1:18">
      <c r="A209" s="24" t="s">
        <v>41</v>
      </c>
      <c r="E209" s="25" t="s">
        <v>219</v>
      </c>
    </row>
    <row r="210" spans="1:18" ht="25.5">
      <c r="A210" t="s">
        <v>43</v>
      </c>
      <c r="E210" s="23" t="s">
        <v>220</v>
      </c>
    </row>
    <row r="211" spans="1:18" ht="12.75" customHeight="1">
      <c r="A211" s="3" t="s">
        <v>33</v>
      </c>
      <c r="B211" s="3"/>
      <c r="C211" s="26" t="s">
        <v>221</v>
      </c>
      <c r="D211" s="3"/>
      <c r="E211" s="14" t="s">
        <v>222</v>
      </c>
      <c r="F211" s="3"/>
      <c r="G211" s="3"/>
      <c r="H211" s="3"/>
      <c r="I211" s="27">
        <f>0+Q211</f>
        <v>0</v>
      </c>
      <c r="O211">
        <f>0+R211</f>
        <v>0</v>
      </c>
      <c r="Q211" s="51">
        <f>0+I212+I220+I224+I228+I216</f>
        <v>0</v>
      </c>
      <c r="R211">
        <f>0+O212+O220+O224+O228+O216</f>
        <v>0</v>
      </c>
    </row>
    <row r="212" spans="1:18" ht="25.5">
      <c r="A212" s="16" t="s">
        <v>35</v>
      </c>
      <c r="B212" s="37" t="s">
        <v>223</v>
      </c>
      <c r="C212" s="37" t="s">
        <v>224</v>
      </c>
      <c r="D212" s="38" t="s">
        <v>37</v>
      </c>
      <c r="E212" s="39" t="s">
        <v>225</v>
      </c>
      <c r="F212" s="40" t="s">
        <v>226</v>
      </c>
      <c r="G212" s="41">
        <v>0</v>
      </c>
      <c r="H212" s="42">
        <v>0</v>
      </c>
      <c r="I212" s="42">
        <f>ROUND(ROUND(H212,2)*ROUND(G212,3),2)</f>
        <v>0</v>
      </c>
      <c r="O212">
        <f>(I212*21)/100</f>
        <v>0</v>
      </c>
      <c r="P212" t="s">
        <v>10</v>
      </c>
    </row>
    <row r="213" spans="1:18">
      <c r="A213" s="22" t="s">
        <v>40</v>
      </c>
      <c r="B213" s="43"/>
      <c r="C213" s="43"/>
      <c r="D213" s="43"/>
      <c r="E213" s="44" t="s">
        <v>37</v>
      </c>
      <c r="F213" s="43"/>
      <c r="G213" s="43"/>
      <c r="H213" s="43"/>
      <c r="I213" s="43"/>
    </row>
    <row r="214" spans="1:18">
      <c r="A214" s="24" t="s">
        <v>41</v>
      </c>
      <c r="B214" s="43"/>
      <c r="C214" s="43"/>
      <c r="D214" s="43"/>
      <c r="E214" s="45" t="s">
        <v>108</v>
      </c>
      <c r="F214" s="43"/>
      <c r="G214" s="43"/>
      <c r="H214" s="43"/>
      <c r="I214" s="43"/>
    </row>
    <row r="215" spans="1:18" ht="140.25">
      <c r="A215" t="s">
        <v>43</v>
      </c>
      <c r="B215" s="43"/>
      <c r="C215" s="43"/>
      <c r="D215" s="43"/>
      <c r="E215" s="44" t="s">
        <v>227</v>
      </c>
      <c r="F215" s="43"/>
      <c r="G215" s="43"/>
      <c r="H215" s="43"/>
      <c r="I215" s="43"/>
    </row>
    <row r="216" spans="1:18" ht="25.5">
      <c r="B216" s="28">
        <v>54</v>
      </c>
      <c r="C216" s="28">
        <v>15111</v>
      </c>
      <c r="D216" s="29" t="s">
        <v>37</v>
      </c>
      <c r="E216" s="30" t="s">
        <v>246</v>
      </c>
      <c r="F216" s="31" t="s">
        <v>226</v>
      </c>
      <c r="G216" s="32">
        <v>4121</v>
      </c>
      <c r="H216" s="33">
        <v>0</v>
      </c>
      <c r="I216" s="33">
        <f>ROUND(ROUND(H216,2)*ROUND(G216,3),2)</f>
        <v>0</v>
      </c>
      <c r="O216">
        <f>(I216*21)/100</f>
        <v>0</v>
      </c>
      <c r="P216" t="s">
        <v>10</v>
      </c>
    </row>
    <row r="217" spans="1:18">
      <c r="B217" s="34"/>
      <c r="C217" s="34"/>
      <c r="D217" s="34"/>
      <c r="E217" s="35" t="s">
        <v>37</v>
      </c>
      <c r="F217" s="34"/>
      <c r="G217" s="34"/>
      <c r="H217" s="34"/>
      <c r="I217" s="34"/>
    </row>
    <row r="218" spans="1:18">
      <c r="B218" s="34"/>
      <c r="C218" s="34"/>
      <c r="D218" s="34"/>
      <c r="E218" s="36" t="s">
        <v>108</v>
      </c>
      <c r="F218" s="34"/>
      <c r="G218" s="34"/>
      <c r="H218" s="34"/>
      <c r="I218" s="34"/>
    </row>
    <row r="219" spans="1:18" ht="140.25">
      <c r="B219" s="34"/>
      <c r="C219" s="34"/>
      <c r="D219" s="34"/>
      <c r="E219" s="35" t="s">
        <v>247</v>
      </c>
      <c r="F219" s="34"/>
      <c r="G219" s="34"/>
      <c r="H219" s="34"/>
      <c r="I219" s="34"/>
    </row>
    <row r="220" spans="1:18" ht="25.5">
      <c r="A220" s="16" t="s">
        <v>35</v>
      </c>
      <c r="B220" s="17" t="s">
        <v>228</v>
      </c>
      <c r="C220" s="17" t="s">
        <v>229</v>
      </c>
      <c r="D220" s="16" t="s">
        <v>37</v>
      </c>
      <c r="E220" s="18" t="s">
        <v>230</v>
      </c>
      <c r="F220" s="19" t="s">
        <v>226</v>
      </c>
      <c r="G220" s="20">
        <v>148</v>
      </c>
      <c r="H220" s="21">
        <v>0</v>
      </c>
      <c r="I220" s="21">
        <f>ROUND(ROUND(H220,2)*ROUND(G220,3),2)</f>
        <v>0</v>
      </c>
      <c r="O220">
        <f>(I220*21)/100</f>
        <v>0</v>
      </c>
      <c r="P220" t="s">
        <v>10</v>
      </c>
    </row>
    <row r="221" spans="1:18">
      <c r="A221" s="22" t="s">
        <v>40</v>
      </c>
      <c r="E221" s="23" t="s">
        <v>37</v>
      </c>
    </row>
    <row r="222" spans="1:18">
      <c r="A222" s="24" t="s">
        <v>41</v>
      </c>
      <c r="E222" s="25" t="s">
        <v>108</v>
      </c>
    </row>
    <row r="223" spans="1:18" ht="140.25">
      <c r="A223" t="s">
        <v>43</v>
      </c>
      <c r="E223" s="23" t="s">
        <v>227</v>
      </c>
    </row>
    <row r="224" spans="1:18" ht="38.25">
      <c r="A224" s="16" t="s">
        <v>35</v>
      </c>
      <c r="B224" s="17" t="s">
        <v>231</v>
      </c>
      <c r="C224" s="17" t="s">
        <v>232</v>
      </c>
      <c r="D224" s="16" t="s">
        <v>37</v>
      </c>
      <c r="E224" s="18" t="s">
        <v>233</v>
      </c>
      <c r="F224" s="19" t="s">
        <v>226</v>
      </c>
      <c r="G224" s="20">
        <v>229</v>
      </c>
      <c r="H224" s="21">
        <v>0</v>
      </c>
      <c r="I224" s="21">
        <f>ROUND(ROUND(H224,2)*ROUND(G224,3),2)</f>
        <v>0</v>
      </c>
      <c r="O224">
        <f>(I224*21)/100</f>
        <v>0</v>
      </c>
      <c r="P224" t="s">
        <v>10</v>
      </c>
    </row>
    <row r="225" spans="1:16">
      <c r="A225" s="22" t="s">
        <v>40</v>
      </c>
      <c r="E225" s="23" t="s">
        <v>37</v>
      </c>
    </row>
    <row r="226" spans="1:16">
      <c r="A226" s="24" t="s">
        <v>41</v>
      </c>
      <c r="E226" s="25" t="s">
        <v>108</v>
      </c>
    </row>
    <row r="227" spans="1:16" ht="140.25">
      <c r="A227" t="s">
        <v>43</v>
      </c>
      <c r="E227" s="23" t="s">
        <v>227</v>
      </c>
    </row>
    <row r="228" spans="1:16" ht="25.5">
      <c r="A228" s="16" t="s">
        <v>35</v>
      </c>
      <c r="B228" s="17" t="s">
        <v>234</v>
      </c>
      <c r="C228" s="17" t="s">
        <v>235</v>
      </c>
      <c r="D228" s="16" t="s">
        <v>37</v>
      </c>
      <c r="E228" s="18" t="s">
        <v>236</v>
      </c>
      <c r="F228" s="19" t="s">
        <v>226</v>
      </c>
      <c r="G228" s="20">
        <v>229</v>
      </c>
      <c r="H228" s="21">
        <v>0</v>
      </c>
      <c r="I228" s="21">
        <f>ROUND(ROUND(H228,2)*ROUND(G228,3),2)</f>
        <v>0</v>
      </c>
      <c r="O228">
        <f>(I228*21)/100</f>
        <v>0</v>
      </c>
      <c r="P228" t="s">
        <v>10</v>
      </c>
    </row>
    <row r="229" spans="1:16">
      <c r="A229" s="22" t="s">
        <v>40</v>
      </c>
      <c r="E229" s="23" t="s">
        <v>37</v>
      </c>
    </row>
    <row r="230" spans="1:16">
      <c r="A230" s="24" t="s">
        <v>41</v>
      </c>
      <c r="E230" s="25" t="s">
        <v>108</v>
      </c>
    </row>
    <row r="231" spans="1:16" ht="140.25">
      <c r="A231" t="s">
        <v>43</v>
      </c>
      <c r="E231" s="23" t="s">
        <v>227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03-16-01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2018-10-22T07:35:06Z</dcterms:created>
  <dcterms:modified xsi:type="dcterms:W3CDTF">2018-10-31T05:44:12Z</dcterms:modified>
</cp:coreProperties>
</file>